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Рабочий стол\Дина Ягфаровна\На сайт\2021-2022\Исполнение муниципального района\2024 год\4 квартал2024\"/>
    </mc:Choice>
  </mc:AlternateContent>
  <xr:revisionPtr revIDLastSave="0" documentId="13_ncr:1_{715FBA6D-452F-4986-8041-48D84668CDD0}" xr6:coauthVersionLast="45" xr6:coauthVersionMax="47" xr10:uidLastSave="{00000000-0000-0000-0000-000000000000}"/>
  <bookViews>
    <workbookView xWindow="9780" yWindow="900" windowWidth="18045" windowHeight="1491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8" i="1" l="1"/>
  <c r="F9" i="1"/>
  <c r="F10" i="1"/>
  <c r="F11" i="1"/>
  <c r="F12" i="1"/>
  <c r="F13" i="1"/>
  <c r="F14" i="1"/>
  <c r="F15" i="1"/>
  <c r="F16" i="1"/>
  <c r="F17" i="1"/>
  <c r="F18" i="1"/>
  <c r="F19" i="1"/>
  <c r="F22" i="1"/>
  <c r="F23" i="1"/>
  <c r="F24" i="1"/>
  <c r="F25" i="1"/>
  <c r="F27" i="1"/>
  <c r="E7" i="1" l="1"/>
  <c r="D7" i="1"/>
  <c r="C7" i="1"/>
  <c r="F7" i="1" l="1"/>
  <c r="D21" i="1"/>
  <c r="E21" i="1"/>
  <c r="E20" i="1" s="1"/>
  <c r="C21" i="1"/>
  <c r="C20" i="1" s="1"/>
  <c r="F21" i="1" l="1"/>
  <c r="E31" i="1"/>
  <c r="C31" i="1"/>
  <c r="D30" i="1"/>
  <c r="D29" i="1"/>
  <c r="D20" i="1" l="1"/>
  <c r="F20" i="1" s="1"/>
  <c r="D31" i="1"/>
  <c r="F31" i="1" s="1"/>
</calcChain>
</file>

<file path=xl/sharedStrings.xml><?xml version="1.0" encoding="utf-8"?>
<sst xmlns="http://schemas.openxmlformats.org/spreadsheetml/2006/main" count="33" uniqueCount="33">
  <si>
    <t>Наименование</t>
  </si>
  <si>
    <t>Вид дохода</t>
  </si>
  <si>
    <t>% исполнения текущего плана</t>
  </si>
  <si>
    <t>Налоговые и неналоговые доходы</t>
  </si>
  <si>
    <t>НАЛОГИ НА ПРИБЫЛЬ, ДОХОДЫ</t>
  </si>
  <si>
    <t>НАЛОГИ НА ТОВАРЫ (РАБОТЫ, УСЛУГИ), РЕАЛИЗУЕМЫЕ НА ТЕРРИТОРИИ РОССИЙСКОЙ ФЕДЕРАЦИИ</t>
  </si>
  <si>
    <t>НАЛОГИ НА СОВОКУПНЫЙ ДОХОД</t>
  </si>
  <si>
    <t>НАЛОГИ НА ИМУЩЕСТВО</t>
  </si>
  <si>
    <t>НАЛОГИ, СБОРЫ И РЕГУЛЯРНЫЕ ПЛАТЕЖИ ЗА ПОЛЬЗОВАНИЕ ПРИРОДНЫМИ РЕСУРСАМИ</t>
  </si>
  <si>
    <t>ГОСУДАРСТВЕННАЯ ПОШЛИНА</t>
  </si>
  <si>
    <t>ДОХОДЫ ОТ ИСПОЛЬЗОВАНИЯ ИМУЩЕСТВА, НАХОДЯЩЕГОСЯ В ГОСУДАРСТВЕННОЙ И МУНИЦИПАЛЬНОЙ СОБСТВЕННОСТИ</t>
  </si>
  <si>
    <t>ПЛАТЕЖИ ПРИ ПОЛЬЗОВАНИИ ПРИРОДНЫМИ РЕСУРСАМИ</t>
  </si>
  <si>
    <t>ДОХОДЫ ОТ ОКАЗАНИЯ ПЛАТНЫХ УСЛУГ (РАБОТ) И КОМПЕНСАЦИИ ЗАТРАТ ГОСУДАРСТВА</t>
  </si>
  <si>
    <t>ДОХОДЫ ОТ ПРОДАЖИ МАТЕРИАЛЬНЫХ И НЕМАТЕРИАЛЬНЫХ АКТИВОВ</t>
  </si>
  <si>
    <t>ШТРАФЫ, САНКЦИИ, ВОЗМЕЩЕНИЕ УЩЕРБА</t>
  </si>
  <si>
    <t>ПРОЧИЕ НЕНАЛОГОВЫЕ ДОХОДЫ</t>
  </si>
  <si>
    <t>БЕЗВОЗМЕЗДНЫЕ ПОСТУПЛЕНИЯ</t>
  </si>
  <si>
    <t>БЕЗВОЗМЕЗДНЫЕ ПОСТУПЛЕНИЯ ОТ ДРУГИХ БЮДЖЕТОВ БЮДЖЕТНОЙ СИСТЕМЫ РОССИЙСКОЙ ФЕДЕРАЦИИ</t>
  </si>
  <si>
    <t>Дотации бюджетам бюджетной системы Российской Федерации</t>
  </si>
  <si>
    <t>Субсидии бюджетам бюджетной системы Российской Федерации (межбюджетные субсидии)</t>
  </si>
  <si>
    <t>Субвенции бюджетам бюджетной системы Российской Федерации</t>
  </si>
  <si>
    <t>Иные межбюджетные трансферты</t>
  </si>
  <si>
    <t>ПРОЧИЕ БЕЗВОЗМЕЗДНЫЕ ПОСТУПЛЕНИЯ</t>
  </si>
  <si>
    <t>ДОХОДЫ БЮДЖЕТОВ БЮДЖЕТНОЙ СИСТЕМЫ РОССИЙСКОЙ ФЕДЕРАЦИИ ОТ ВОЗВРАТА БЮДЖЕТАМИ БЮДЖЕТНОЙ СИСТЕМЫ РОССИЙСКОЙ ФЕДЕРАЦИИ И ОРГАНИЗАЦИЯМИ ОСТАТКОВ СУБСИДИЙ, СУБВЕНЦИЙ И ИНЫХ МЕЖБЮДЖЕТНЫХ ТРАНСФЕРТОВ, ИМЕЮЩИХ ЦЕЛЕВОЕ НАЗНАЧЕНИЕ, ПРОШЛЫХ ЛЕТ; ДОХОДЫ БЮДЖЕТОВ БЮДЖЕТНОЙ СИСТЕМЫ РОССИЙСКОЙ ФЕДЕРАЦИИ ОТ ВОЗВРАТА ОРГАНИЗАЦИЯМИ ОСТАТКОВ СУБСИДИЙ ПРОШЛЫХ ЛЕТ</t>
  </si>
  <si>
    <t>ВОЗВРАТ ОСТАТКОВ СУБСИДИЙ, СУБВЕНЦИЙ И ИНЫХ МЕЖБЮДЖЕТНЫХ ТРАНСФЕРТОВ, ИМЕЮЩИХ ЦЕЛЕВОЕ НАЗНАЧЕНИЕ, ПРОШЛЫХ ЛЕТ</t>
  </si>
  <si>
    <t>ИТОГО ДОХОДОВ</t>
  </si>
  <si>
    <t>утвержденный бюджет</t>
  </si>
  <si>
    <t>Ед.Изм.: руб.</t>
  </si>
  <si>
    <t>БЕЗВОЗМЕЗДНЫЕ ПОСТУПЛЕНИЯ ОТ ГОСУДАРСТВЕННЫХ (МУНИЦИПАЛЬНЫХ) ОРГАНИЗАЦИЙ</t>
  </si>
  <si>
    <t>уточненный план на 2024 год</t>
  </si>
  <si>
    <t>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</si>
  <si>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Сведения об исполнении бюджета муниципального района Мелеузовский район Республики Башкортостан за  2024г. по доходам, в разрезе видов доходов в сравнении с запланированными значениями на соответствующий период</t>
  </si>
  <si>
    <t>Всего исполнено за  2024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</si>
</sst>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0.00_ ;[Red]\-#,##0.00\ "/>
  </numFmts>
  <fonts count="9" x14ac:knownFonts="1">
    <font>
      <sz val="10"/>
      <color theme="1"/>
      <name val="Times New Roman"/>
      <family val="2"/>
    </font>
    <font>
      <b/>
      <sz val="12"/>
      <color theme="1"/>
      <name val="Times New Roman"/>
      <family val="1"/>
      <charset val="204"/>
    </font>
    <font>
      <sz val="10"/>
      <color theme="1"/>
      <name val="Arial Cyr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2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9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5" fillId="0" borderId="1" xfId="0" applyFont="1" applyBorder="1" applyAlignment="1">
      <alignment wrapText="1"/>
    </xf>
    <xf numFmtId="4" fontId="3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wrapText="1"/>
    </xf>
    <xf numFmtId="0" fontId="6" fillId="0" borderId="1" xfId="0" applyFont="1" applyBorder="1"/>
    <xf numFmtId="4" fontId="4" fillId="0" borderId="1" xfId="0" applyNumberFormat="1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/>
    </xf>
    <xf numFmtId="0" fontId="6" fillId="0" borderId="0" xfId="0" applyFont="1"/>
    <xf numFmtId="0" fontId="6" fillId="0" borderId="1" xfId="0" applyFont="1" applyBorder="1" applyAlignment="1">
      <alignment wrapText="1"/>
    </xf>
    <xf numFmtId="165" fontId="3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165" fontId="8" fillId="0" borderId="1" xfId="0" applyNumberFormat="1" applyFont="1" applyBorder="1" applyAlignment="1">
      <alignment horizontal="center" vertical="center"/>
    </xf>
    <xf numFmtId="164" fontId="7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wrapText="1"/>
    </xf>
  </cellXfs>
  <cellStyles count="2">
    <cellStyle name="Обычный" xfId="0" builtinId="0"/>
    <cellStyle name="Обычный 3" xfId="1" xr:uid="{FAF17168-FE81-40FA-8103-7389BF3F300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31"/>
  <sheetViews>
    <sheetView tabSelected="1" topLeftCell="A13" workbookViewId="0">
      <selection activeCell="E30" sqref="E30"/>
    </sheetView>
  </sheetViews>
  <sheetFormatPr defaultRowHeight="12.75" x14ac:dyDescent="0.2"/>
  <cols>
    <col min="1" max="1" width="70" style="1" customWidth="1"/>
    <col min="2" max="2" width="14" customWidth="1"/>
    <col min="3" max="3" width="17.5" hidden="1" customWidth="1"/>
    <col min="4" max="4" width="17.5" bestFit="1" customWidth="1"/>
    <col min="5" max="5" width="15.6640625" bestFit="1" customWidth="1"/>
    <col min="6" max="6" width="14" customWidth="1"/>
  </cols>
  <sheetData>
    <row r="1" spans="1:6" ht="56.25" customHeight="1" x14ac:dyDescent="0.25">
      <c r="A1" s="18" t="s">
        <v>31</v>
      </c>
      <c r="B1" s="18"/>
      <c r="C1" s="18"/>
      <c r="D1" s="18"/>
      <c r="E1" s="18"/>
      <c r="F1" s="18"/>
    </row>
    <row r="4" spans="1:6" x14ac:dyDescent="0.2">
      <c r="A4" s="1" t="s">
        <v>27</v>
      </c>
    </row>
    <row r="6" spans="1:6" s="2" customFormat="1" ht="51" x14ac:dyDescent="0.2">
      <c r="A6" s="3" t="s">
        <v>0</v>
      </c>
      <c r="B6" s="3" t="s">
        <v>1</v>
      </c>
      <c r="C6" s="3" t="s">
        <v>26</v>
      </c>
      <c r="D6" s="3" t="s">
        <v>29</v>
      </c>
      <c r="E6" s="3" t="s">
        <v>32</v>
      </c>
      <c r="F6" s="3" t="s">
        <v>2</v>
      </c>
    </row>
    <row r="7" spans="1:6" x14ac:dyDescent="0.2">
      <c r="A7" s="8" t="s">
        <v>3</v>
      </c>
      <c r="B7" s="9">
        <v>1000000000</v>
      </c>
      <c r="C7" s="10">
        <f>C8+C9+C10+C11+C12+C13+C14+C15+C16+C17+C18+C19</f>
        <v>919000</v>
      </c>
      <c r="D7" s="10">
        <f>D8+D9+D10+D11+D12+D13+D14+D15+D16+D17+D18+D19</f>
        <v>1025430</v>
      </c>
      <c r="E7" s="10">
        <f>E8+E9+E10+E11+E12+E13+E14+E15+E16+E17+E18+E19</f>
        <v>1103551.0755700006</v>
      </c>
      <c r="F7" s="11">
        <f>E7/D7*100</f>
        <v>107.6183723481857</v>
      </c>
    </row>
    <row r="8" spans="1:6" x14ac:dyDescent="0.2">
      <c r="A8" s="6" t="s">
        <v>4</v>
      </c>
      <c r="B8" s="4">
        <v>1010000000</v>
      </c>
      <c r="C8" s="14">
        <v>520136</v>
      </c>
      <c r="D8" s="17">
        <v>567823</v>
      </c>
      <c r="E8" s="17">
        <v>624079.50652000005</v>
      </c>
      <c r="F8" s="15">
        <f t="shared" ref="F8:F31" si="0">E8/D8*100</f>
        <v>109.90740186994891</v>
      </c>
    </row>
    <row r="9" spans="1:6" ht="25.5" x14ac:dyDescent="0.2">
      <c r="A9" s="6" t="s">
        <v>5</v>
      </c>
      <c r="B9" s="4">
        <v>1030000000</v>
      </c>
      <c r="C9" s="14">
        <v>29791</v>
      </c>
      <c r="D9" s="17">
        <v>31291</v>
      </c>
      <c r="E9" s="17">
        <v>31953.96441</v>
      </c>
      <c r="F9" s="15">
        <f t="shared" si="0"/>
        <v>102.11870636924357</v>
      </c>
    </row>
    <row r="10" spans="1:6" x14ac:dyDescent="0.2">
      <c r="A10" s="6" t="s">
        <v>6</v>
      </c>
      <c r="B10" s="4">
        <v>1050000000</v>
      </c>
      <c r="C10" s="14">
        <v>238912</v>
      </c>
      <c r="D10" s="17">
        <v>278672</v>
      </c>
      <c r="E10" s="17">
        <v>285619.18488000002</v>
      </c>
      <c r="F10" s="15">
        <f t="shared" si="0"/>
        <v>102.49296121605329</v>
      </c>
    </row>
    <row r="11" spans="1:6" x14ac:dyDescent="0.2">
      <c r="A11" s="6" t="s">
        <v>7</v>
      </c>
      <c r="B11" s="4">
        <v>1060000000</v>
      </c>
      <c r="C11" s="14">
        <v>8965</v>
      </c>
      <c r="D11" s="17">
        <v>10996</v>
      </c>
      <c r="E11" s="17">
        <v>10964.38024</v>
      </c>
      <c r="F11" s="15">
        <f t="shared" si="0"/>
        <v>99.712443070207357</v>
      </c>
    </row>
    <row r="12" spans="1:6" ht="25.5" x14ac:dyDescent="0.2">
      <c r="A12" s="6" t="s">
        <v>8</v>
      </c>
      <c r="B12" s="4">
        <v>1070000000</v>
      </c>
      <c r="C12" s="14">
        <v>3500</v>
      </c>
      <c r="D12" s="17">
        <v>6188</v>
      </c>
      <c r="E12" s="17">
        <v>6520.98938</v>
      </c>
      <c r="F12" s="15">
        <f t="shared" si="0"/>
        <v>105.38121170006465</v>
      </c>
    </row>
    <row r="13" spans="1:6" x14ac:dyDescent="0.2">
      <c r="A13" s="6" t="s">
        <v>9</v>
      </c>
      <c r="B13" s="4">
        <v>1080000000</v>
      </c>
      <c r="C13" s="14">
        <v>12027</v>
      </c>
      <c r="D13" s="17">
        <v>20812</v>
      </c>
      <c r="E13" s="17">
        <v>22260.505639999999</v>
      </c>
      <c r="F13" s="15">
        <f t="shared" si="0"/>
        <v>106.95995406496253</v>
      </c>
    </row>
    <row r="14" spans="1:6" ht="25.5" x14ac:dyDescent="0.2">
      <c r="A14" s="6" t="s">
        <v>10</v>
      </c>
      <c r="B14" s="4">
        <v>1110000000</v>
      </c>
      <c r="C14" s="14">
        <v>87586</v>
      </c>
      <c r="D14" s="17">
        <v>83250</v>
      </c>
      <c r="E14" s="17">
        <v>86449.401859999998</v>
      </c>
      <c r="F14" s="15">
        <f t="shared" si="0"/>
        <v>103.84312535735735</v>
      </c>
    </row>
    <row r="15" spans="1:6" x14ac:dyDescent="0.2">
      <c r="A15" s="6" t="s">
        <v>11</v>
      </c>
      <c r="B15" s="4">
        <v>1120000000</v>
      </c>
      <c r="C15" s="14">
        <v>4900</v>
      </c>
      <c r="D15" s="17">
        <v>5100</v>
      </c>
      <c r="E15" s="17">
        <v>10030.831319999999</v>
      </c>
      <c r="F15" s="15">
        <f t="shared" si="0"/>
        <v>196.68296705882352</v>
      </c>
    </row>
    <row r="16" spans="1:6" ht="25.5" x14ac:dyDescent="0.2">
      <c r="A16" s="6" t="s">
        <v>12</v>
      </c>
      <c r="B16" s="4">
        <v>1130000000</v>
      </c>
      <c r="C16" s="14">
        <v>500</v>
      </c>
      <c r="D16" s="17">
        <v>1770</v>
      </c>
      <c r="E16" s="17">
        <v>4033.9526799999999</v>
      </c>
      <c r="F16" s="15">
        <f t="shared" si="0"/>
        <v>227.90693107344632</v>
      </c>
    </row>
    <row r="17" spans="1:6" ht="25.5" x14ac:dyDescent="0.2">
      <c r="A17" s="6" t="s">
        <v>13</v>
      </c>
      <c r="B17" s="4">
        <v>1140000000</v>
      </c>
      <c r="C17" s="14">
        <v>10823</v>
      </c>
      <c r="D17" s="17">
        <v>15887</v>
      </c>
      <c r="E17" s="17">
        <v>17843.491480000001</v>
      </c>
      <c r="F17" s="15">
        <f t="shared" si="0"/>
        <v>112.31504676779758</v>
      </c>
    </row>
    <row r="18" spans="1:6" x14ac:dyDescent="0.2">
      <c r="A18" s="6" t="s">
        <v>14</v>
      </c>
      <c r="B18" s="4">
        <v>1160000000</v>
      </c>
      <c r="C18" s="14">
        <v>1860</v>
      </c>
      <c r="D18" s="17">
        <v>962.24634000000003</v>
      </c>
      <c r="E18" s="17">
        <v>1117.78529</v>
      </c>
      <c r="F18" s="15">
        <f t="shared" si="0"/>
        <v>116.16415085559069</v>
      </c>
    </row>
    <row r="19" spans="1:6" x14ac:dyDescent="0.2">
      <c r="A19" s="6" t="s">
        <v>15</v>
      </c>
      <c r="B19" s="4">
        <v>1170000000</v>
      </c>
      <c r="C19" s="7">
        <v>0</v>
      </c>
      <c r="D19" s="17">
        <v>2678.7536599999999</v>
      </c>
      <c r="E19" s="17">
        <v>2677.08187</v>
      </c>
      <c r="F19" s="15">
        <f t="shared" si="0"/>
        <v>99.93759075255916</v>
      </c>
    </row>
    <row r="20" spans="1:6" s="12" customFormat="1" x14ac:dyDescent="0.2">
      <c r="A20" s="8" t="s">
        <v>16</v>
      </c>
      <c r="B20" s="9">
        <v>2000000000</v>
      </c>
      <c r="C20" s="10">
        <f>C21+C26+C27+C29+C30</f>
        <v>1501609.9185500001</v>
      </c>
      <c r="D20" s="10">
        <f>D21+D26+D27++D28+D29+D30</f>
        <v>1687237.9554999999</v>
      </c>
      <c r="E20" s="10">
        <f>E21+E26+E27+E28+E29+E30</f>
        <v>1683629.0107800001</v>
      </c>
      <c r="F20" s="11">
        <f t="shared" si="0"/>
        <v>99.786103394116083</v>
      </c>
    </row>
    <row r="21" spans="1:6" ht="25.5" x14ac:dyDescent="0.2">
      <c r="A21" s="6" t="s">
        <v>17</v>
      </c>
      <c r="B21" s="4">
        <v>2020000000</v>
      </c>
      <c r="C21" s="7">
        <f>C22+C23+C24+C25</f>
        <v>1501609.9185500001</v>
      </c>
      <c r="D21" s="7">
        <f t="shared" ref="D21:E21" si="1">D22+D23+D24+D25</f>
        <v>1687207.9554999999</v>
      </c>
      <c r="E21" s="7">
        <f t="shared" si="1"/>
        <v>1681770.4032000001</v>
      </c>
      <c r="F21" s="15">
        <f t="shared" si="0"/>
        <v>99.677718903453822</v>
      </c>
    </row>
    <row r="22" spans="1:6" x14ac:dyDescent="0.2">
      <c r="A22" s="6" t="s">
        <v>18</v>
      </c>
      <c r="B22" s="4">
        <v>2021000000</v>
      </c>
      <c r="C22" s="14">
        <v>65857.485400000005</v>
      </c>
      <c r="D22" s="14">
        <v>76941.125400000004</v>
      </c>
      <c r="E22" s="16">
        <v>76941.125400000004</v>
      </c>
      <c r="F22" s="15">
        <f t="shared" si="0"/>
        <v>100</v>
      </c>
    </row>
    <row r="23" spans="1:6" ht="25.5" x14ac:dyDescent="0.2">
      <c r="A23" s="6" t="s">
        <v>19</v>
      </c>
      <c r="B23" s="4">
        <v>2022000000</v>
      </c>
      <c r="C23" s="14">
        <v>326684.62503</v>
      </c>
      <c r="D23" s="14">
        <v>369921.06043000001</v>
      </c>
      <c r="E23" s="16">
        <v>366127.58980999998</v>
      </c>
      <c r="F23" s="15">
        <f t="shared" si="0"/>
        <v>98.974518883680091</v>
      </c>
    </row>
    <row r="24" spans="1:6" x14ac:dyDescent="0.2">
      <c r="A24" s="6" t="s">
        <v>20</v>
      </c>
      <c r="B24" s="4">
        <v>2023000000</v>
      </c>
      <c r="C24" s="14">
        <v>1031620.39472</v>
      </c>
      <c r="D24" s="14">
        <v>1115175.6084799999</v>
      </c>
      <c r="E24" s="16">
        <v>1113889.1074399999</v>
      </c>
      <c r="F24" s="15">
        <f t="shared" si="0"/>
        <v>99.884636910077901</v>
      </c>
    </row>
    <row r="25" spans="1:6" x14ac:dyDescent="0.2">
      <c r="A25" s="6" t="s">
        <v>21</v>
      </c>
      <c r="B25" s="4">
        <v>2024000000</v>
      </c>
      <c r="C25" s="14">
        <v>77447.413400000005</v>
      </c>
      <c r="D25" s="14">
        <v>125170.16119</v>
      </c>
      <c r="E25" s="16">
        <v>124812.58055</v>
      </c>
      <c r="F25" s="15">
        <f t="shared" si="0"/>
        <v>99.714324375234114</v>
      </c>
    </row>
    <row r="26" spans="1:6" ht="25.5" x14ac:dyDescent="0.2">
      <c r="A26" s="5" t="s">
        <v>28</v>
      </c>
      <c r="B26" s="4">
        <v>2030000000</v>
      </c>
      <c r="C26" s="14"/>
      <c r="D26" s="14"/>
      <c r="E26" s="16">
        <v>589.20515</v>
      </c>
      <c r="F26" s="15"/>
    </row>
    <row r="27" spans="1:6" x14ac:dyDescent="0.2">
      <c r="A27" s="6" t="s">
        <v>22</v>
      </c>
      <c r="B27" s="4">
        <v>2070000000</v>
      </c>
      <c r="C27" s="7">
        <v>0</v>
      </c>
      <c r="D27" s="7">
        <v>30</v>
      </c>
      <c r="E27" s="7">
        <v>30</v>
      </c>
      <c r="F27" s="15">
        <f t="shared" si="0"/>
        <v>100</v>
      </c>
    </row>
    <row r="28" spans="1:6" ht="76.5" x14ac:dyDescent="0.2">
      <c r="A28" s="6" t="s">
        <v>30</v>
      </c>
      <c r="B28" s="4">
        <v>2080000000</v>
      </c>
      <c r="C28" s="7">
        <v>0</v>
      </c>
      <c r="D28" s="7">
        <v>0</v>
      </c>
      <c r="E28" s="7">
        <v>0</v>
      </c>
      <c r="F28" s="15"/>
    </row>
    <row r="29" spans="1:6" ht="102" x14ac:dyDescent="0.2">
      <c r="A29" s="6" t="s">
        <v>23</v>
      </c>
      <c r="B29" s="4">
        <v>2180000000</v>
      </c>
      <c r="C29" s="7">
        <v>0</v>
      </c>
      <c r="D29" s="7">
        <f t="shared" ref="D29:D30" si="2">C29/12*3</f>
        <v>0</v>
      </c>
      <c r="E29" s="16">
        <v>8875.8919700000006</v>
      </c>
      <c r="F29" s="15"/>
    </row>
    <row r="30" spans="1:6" ht="38.25" x14ac:dyDescent="0.2">
      <c r="A30" s="6" t="s">
        <v>24</v>
      </c>
      <c r="B30" s="4">
        <v>2190000000</v>
      </c>
      <c r="C30" s="7">
        <v>0</v>
      </c>
      <c r="D30" s="7">
        <f t="shared" si="2"/>
        <v>0</v>
      </c>
      <c r="E30" s="16">
        <v>-7636.4895399999996</v>
      </c>
      <c r="F30" s="15"/>
    </row>
    <row r="31" spans="1:6" x14ac:dyDescent="0.2">
      <c r="A31" s="13" t="s">
        <v>25</v>
      </c>
      <c r="B31" s="9">
        <v>0</v>
      </c>
      <c r="C31" s="10">
        <f>C20+C7</f>
        <v>2420609.9185500001</v>
      </c>
      <c r="D31" s="10">
        <f>D20+D7</f>
        <v>2712667.9555000002</v>
      </c>
      <c r="E31" s="10">
        <f>E20+E7</f>
        <v>2787180.0863500005</v>
      </c>
      <c r="F31" s="11">
        <f t="shared" si="0"/>
        <v>102.74682091845871</v>
      </c>
    </row>
  </sheetData>
  <mergeCells count="1">
    <mergeCell ref="A1:F1"/>
  </mergeCells>
  <pageMargins left="0.51" right="0.2" top="0.35" bottom="0.74803149606299213" header="0.31496062992125984" footer="0.31496062992125984"/>
  <pageSetup paperSize="9" scale="6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</dc:creator>
  <cp:lastModifiedBy>user</cp:lastModifiedBy>
  <cp:lastPrinted>2018-04-05T04:00:11Z</cp:lastPrinted>
  <dcterms:created xsi:type="dcterms:W3CDTF">2017-10-06T08:09:33Z</dcterms:created>
  <dcterms:modified xsi:type="dcterms:W3CDTF">2025-01-22T06:31:25Z</dcterms:modified>
</cp:coreProperties>
</file>