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D:\Рабочий стол\Дина Ягфаровна\На сайт\2021-2022\Исполнение консолидированного бюджета\2023\2023\"/>
    </mc:Choice>
  </mc:AlternateContent>
  <xr:revisionPtr revIDLastSave="0" documentId="13_ncr:1_{B48CAD31-AA07-4102-8B44-C5E907A1DFA4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9" i="1" l="1"/>
  <c r="C9" i="1"/>
  <c r="H34" i="1"/>
  <c r="G34" i="1"/>
  <c r="H31" i="1"/>
  <c r="H32" i="1"/>
  <c r="H33" i="1"/>
  <c r="H35" i="1"/>
  <c r="G32" i="1"/>
  <c r="G31" i="1"/>
  <c r="G33" i="1"/>
  <c r="G35" i="1"/>
  <c r="E24" i="1"/>
  <c r="F24" i="1"/>
  <c r="C24" i="1"/>
  <c r="D26" i="1"/>
  <c r="D24" i="1" s="1"/>
  <c r="E26" i="1"/>
  <c r="F26" i="1"/>
  <c r="C26" i="1"/>
  <c r="C29" i="1"/>
  <c r="E10" i="1"/>
  <c r="F10" i="1"/>
  <c r="D10" i="1"/>
  <c r="C10" i="1"/>
  <c r="D9" i="1" l="1"/>
  <c r="F9" i="1"/>
  <c r="E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9" i="1" l="1"/>
  <c r="G9" i="1"/>
  <c r="G10" i="1" l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</calcChain>
</file>

<file path=xl/sharedStrings.xml><?xml version="1.0" encoding="utf-8"?>
<sst xmlns="http://schemas.openxmlformats.org/spreadsheetml/2006/main" count="39" uniqueCount="39">
  <si>
    <t>Наименование</t>
  </si>
  <si>
    <t>Классификация</t>
  </si>
  <si>
    <t xml:space="preserve">Темп роста к прошлому году </t>
  </si>
  <si>
    <t>НАЛОГОВЫЕ И НЕНАЛОГОВЫЕ ДОХОДЫ</t>
  </si>
  <si>
    <t>НАЛОГИ НА ПРИБЫЛЬ, ДОХОДЫ</t>
  </si>
  <si>
    <t>НАЛОГИ НА ТОВАРЫ (РАБОТЫ, УСЛУГИ), РЕАЛИЗУЕМЫЕ НА ТЕРРИТОРИИ РОССИЙСКОЙ ФЕДЕРАЦИИ</t>
  </si>
  <si>
    <t>НАЛОГИ НА СОВОКУПНЫЙ ДОХОД</t>
  </si>
  <si>
    <t>НАЛОГИ НА ИМУЩЕСТВО</t>
  </si>
  <si>
    <t>НАЛОГИ, СБОРЫ И РЕГУЛЯРНЫЕ ПЛАТЕЖИ ЗА ПОЛЬЗОВАНИЕ ПРИРОДНЫМИ РЕСУРСАМИ</t>
  </si>
  <si>
    <t>ГОСУДАРСТВЕННАЯ ПОШЛИНА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</si>
  <si>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</si>
  <si>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</si>
  <si>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</si>
  <si>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ОКАЗАНИЯ ПЛАТНЫХ УСЛУГ (РАБОТ) И КОМПЕНСАЦИИ ЗАТРАТ ГОСУДАРСТВА</t>
  </si>
  <si>
    <t>ДОХОДЫ ОТ ПРОДАЖИ МАТЕРИАЛЬНЫХ И НЕМАТЕРИАЛЬНЫХ АКТИВОВ</t>
  </si>
  <si>
    <t>ШТРАФЫ, САНКЦИИ, ВОЗМЕЩЕНИЕ УЩЕРБА</t>
  </si>
  <si>
    <t>ПРОЧИЕ НЕНАЛОГОВЫЕ ДОХОДЫ</t>
  </si>
  <si>
    <t>БЕЗВОЗМЕЗДНЫЕ ПОСТУПЛЕНИЯ ОТ НЕРЕЗИДЕНТОВ</t>
  </si>
  <si>
    <t>ПРОЧИЕ БЕЗВОЗМЕЗДНЫЕ ПОСТУПЛЕНИЯ</t>
  </si>
  <si>
    <t>ВОЗВРАТ ОСТАТКОВ СУБСИДИЙ, СУБВЕНЦИЙ И ИНЫХ МЕЖБЮДЖЕТНЫХ ТРАНСФЕРТОВ, ИМЕЮЩИХ ЦЕЛЕВОЕ НАЗНАЧЕНИЕ, ПРОШЛЫХ ЛЕТ</t>
  </si>
  <si>
    <t>БЕЗВОЗМЕЗДНЫЕ ПОСТУПЛЕНИЯ ОТ ДРУГИХ БЮДЖЕТОВ БЮДЖЕТНОЙ СИСТЕМЫ РОССИЙСКОЙ ФЕДЕРАЦИИ (за исключением внутренних оборотов)</t>
  </si>
  <si>
    <t>Дотации за вычетом внутренних оборотов</t>
  </si>
  <si>
    <t>Субсидии за исключением внутренних оборотов</t>
  </si>
  <si>
    <t>Субвенции за исключением внутренних оборотов</t>
  </si>
  <si>
    <t>Иные межбюджетные трансферты за исключением внутренних оборотов</t>
  </si>
  <si>
    <t>Прочие безвозмездные поступлениея от других бюджетов</t>
  </si>
  <si>
    <t xml:space="preserve"> Сведения об исполнении консолидированного бюджета </t>
  </si>
  <si>
    <t xml:space="preserve"> муниципального района Мелеузовский район Республики Башкортостан  по доходам в разрезе видов доходов за отчетный период текущего финансового года в сравнении с соответствующим периодом прошлого года</t>
  </si>
  <si>
    <t>ИТОГО ДОХОДЫ</t>
  </si>
  <si>
    <t xml:space="preserve">БЕЗВОЗМЕЗДНЫЕ ПОСТУПЛЕНИЯ </t>
  </si>
  <si>
    <t>Уточненный план на 2022 год</t>
  </si>
  <si>
    <t>БЕЗВОЗМЕЗДНЫЕ ПОСТУПЛЕНИЯ ОТ ГОСУДАРСТВЕННЫХ (МУНИЦИПАЛЬНЫХ) ОРГАНИЗАЦИЙ</t>
  </si>
  <si>
    <t>Уточненный план на 2023 год</t>
  </si>
  <si>
    <t>% исполнения уточненного плана  за 2023 год</t>
  </si>
  <si>
    <t>за 2023 г.</t>
  </si>
  <si>
    <t>Ед.Изм.:  тыс.руб.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</si>
  <si>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</si>
  <si>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Исполнено за  2022 год</t>
  </si>
  <si>
    <t>Исполнено за 2023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</si>
</sst>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6" x14ac:knownFonts="1">
    <font>
      <sz val="10"/>
      <color theme="1"/>
      <name val="Times New Roman"/>
      <family val="2"/>
    </font>
    <font>
      <b/>
      <sz val="10"/>
      <color theme="1"/>
      <name val="Times New Roman"/>
      <family val="1"/>
      <charset val="204"/>
    </font>
    <font>
      <sz val="12"/>
      <color theme="1"/>
      <name val="Times New Roman"/>
      <family val="2"/>
    </font>
    <font>
      <b/>
      <sz val="10"/>
      <color rgb="FF0070C0"/>
      <name val="Times New Roman"/>
      <family val="1"/>
      <charset val="204"/>
    </font>
    <font>
      <sz val="10"/>
      <color rgb="FF0070C0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horizontal="right" vertical="top"/>
    </xf>
    <xf numFmtId="0" fontId="0" fillId="0" borderId="0" xfId="0" applyAlignment="1">
      <alignment vertical="top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vertical="top"/>
    </xf>
    <xf numFmtId="0" fontId="0" fillId="0" borderId="0" xfId="0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vertical="top"/>
    </xf>
    <xf numFmtId="164" fontId="3" fillId="0" borderId="1" xfId="0" applyNumberFormat="1" applyFont="1" applyBorder="1" applyAlignment="1">
      <alignment vertical="top"/>
    </xf>
    <xf numFmtId="0" fontId="1" fillId="0" borderId="0" xfId="0" applyFont="1" applyAlignment="1">
      <alignment vertical="top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vertical="top"/>
    </xf>
    <xf numFmtId="164" fontId="4" fillId="0" borderId="1" xfId="0" applyNumberFormat="1" applyFont="1" applyBorder="1" applyAlignment="1">
      <alignment vertical="top"/>
    </xf>
    <xf numFmtId="164" fontId="4" fillId="0" borderId="1" xfId="0" applyNumberFormat="1" applyFont="1" applyFill="1" applyBorder="1" applyAlignment="1">
      <alignment vertical="top"/>
    </xf>
    <xf numFmtId="4" fontId="3" fillId="0" borderId="1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4" fontId="0" fillId="0" borderId="1" xfId="0" applyNumberFormat="1" applyBorder="1" applyAlignment="1">
      <alignment horizontal="center"/>
    </xf>
    <xf numFmtId="4" fontId="0" fillId="0" borderId="1" xfId="0" applyNumberFormat="1" applyFill="1" applyBorder="1" applyAlignment="1">
      <alignment horizontal="center"/>
    </xf>
    <xf numFmtId="4" fontId="5" fillId="0" borderId="1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 wrapText="1"/>
    </xf>
    <xf numFmtId="0" fontId="0" fillId="0" borderId="0" xfId="0" applyAlignment="1">
      <alignment horizontal="righ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35"/>
  <sheetViews>
    <sheetView tabSelected="1" workbookViewId="0">
      <selection activeCell="B5" sqref="B5"/>
    </sheetView>
  </sheetViews>
  <sheetFormatPr defaultRowHeight="12.75" x14ac:dyDescent="0.2"/>
  <cols>
    <col min="1" max="1" width="71.33203125" style="7" customWidth="1"/>
    <col min="2" max="2" width="17.1640625" style="4" customWidth="1"/>
    <col min="3" max="3" width="19" style="4" customWidth="1"/>
    <col min="4" max="4" width="18.5" style="4" customWidth="1"/>
    <col min="5" max="5" width="19.6640625" style="4" customWidth="1"/>
    <col min="6" max="6" width="19.1640625" style="4" customWidth="1"/>
    <col min="7" max="7" width="16.83203125" style="4" customWidth="1"/>
    <col min="8" max="8" width="13.5" style="4" customWidth="1"/>
    <col min="9" max="16384" width="9.33203125" style="4"/>
  </cols>
  <sheetData>
    <row r="1" spans="1:8" ht="15.75" x14ac:dyDescent="0.2">
      <c r="A1" s="21" t="s">
        <v>26</v>
      </c>
      <c r="B1" s="21"/>
      <c r="C1" s="21"/>
      <c r="D1" s="21"/>
      <c r="E1" s="21"/>
      <c r="F1" s="21"/>
      <c r="G1" s="21"/>
      <c r="H1" s="21"/>
    </row>
    <row r="2" spans="1:8" ht="15.75" x14ac:dyDescent="0.2">
      <c r="A2" s="22" t="s">
        <v>27</v>
      </c>
      <c r="B2" s="22"/>
      <c r="C2" s="22"/>
      <c r="D2" s="22"/>
      <c r="E2" s="22"/>
      <c r="F2" s="22"/>
      <c r="G2" s="22"/>
      <c r="H2" s="22"/>
    </row>
    <row r="3" spans="1:8" ht="15.75" x14ac:dyDescent="0.2">
      <c r="A3" s="5"/>
      <c r="B3" s="6"/>
      <c r="C3" s="6"/>
      <c r="D3" s="6"/>
      <c r="E3" s="6"/>
      <c r="F3" s="6"/>
      <c r="G3" s="6"/>
      <c r="H3" s="6"/>
    </row>
    <row r="4" spans="1:8" ht="15.75" x14ac:dyDescent="0.2">
      <c r="A4" s="22" t="s">
        <v>34</v>
      </c>
      <c r="B4" s="22"/>
      <c r="C4" s="22"/>
      <c r="D4" s="22"/>
      <c r="E4" s="22"/>
      <c r="F4" s="22"/>
      <c r="G4" s="22"/>
      <c r="H4" s="22"/>
    </row>
    <row r="6" spans="1:8" x14ac:dyDescent="0.2">
      <c r="A6" s="23" t="s">
        <v>35</v>
      </c>
      <c r="B6" s="23"/>
      <c r="C6" s="23"/>
      <c r="D6" s="23"/>
      <c r="E6" s="23"/>
      <c r="F6" s="23"/>
      <c r="G6" s="23"/>
      <c r="H6" s="23"/>
    </row>
    <row r="8" spans="1:8" s="1" customFormat="1" ht="54" customHeight="1" x14ac:dyDescent="0.2">
      <c r="A8" s="2" t="s">
        <v>0</v>
      </c>
      <c r="B8" s="2" t="s">
        <v>1</v>
      </c>
      <c r="C8" s="2" t="s">
        <v>30</v>
      </c>
      <c r="D8" s="2" t="s">
        <v>37</v>
      </c>
      <c r="E8" s="2" t="s">
        <v>32</v>
      </c>
      <c r="F8" s="2" t="s">
        <v>38</v>
      </c>
      <c r="G8" s="2" t="s">
        <v>33</v>
      </c>
      <c r="H8" s="2" t="s">
        <v>2</v>
      </c>
    </row>
    <row r="9" spans="1:8" s="11" customFormat="1" x14ac:dyDescent="0.2">
      <c r="A9" s="8" t="s">
        <v>28</v>
      </c>
      <c r="B9" s="9">
        <v>0</v>
      </c>
      <c r="C9" s="16">
        <f>C10+C24</f>
        <v>2293668.1739400001</v>
      </c>
      <c r="D9" s="16">
        <f>D10+D24</f>
        <v>2377664.1308899997</v>
      </c>
      <c r="E9" s="16">
        <f>E10+E24</f>
        <v>2660426.6949399998</v>
      </c>
      <c r="F9" s="16">
        <f>F10+F24</f>
        <v>2769667.2249299996</v>
      </c>
      <c r="G9" s="10">
        <f>IF(E9=0," ",F9/E9*100)</f>
        <v>104.10612817100993</v>
      </c>
      <c r="H9" s="10">
        <f>IF(D9=0," ",F9/D9*100)</f>
        <v>116.48689942987306</v>
      </c>
    </row>
    <row r="10" spans="1:8" s="11" customFormat="1" x14ac:dyDescent="0.2">
      <c r="A10" s="8" t="s">
        <v>3</v>
      </c>
      <c r="B10" s="9">
        <v>1000000000</v>
      </c>
      <c r="C10" s="17">
        <f t="shared" ref="C10:F10" si="0">SUM(C11:C23)</f>
        <v>910915.14440000011</v>
      </c>
      <c r="D10" s="17">
        <f t="shared" si="0"/>
        <v>1009275.5362299997</v>
      </c>
      <c r="E10" s="17">
        <f>SUM(E11:E23)</f>
        <v>1020791.4049999999</v>
      </c>
      <c r="F10" s="17">
        <f t="shared" si="0"/>
        <v>1132825.1754099999</v>
      </c>
      <c r="G10" s="10">
        <f t="shared" ref="G10:G35" si="1">IF(E10=0," ",F10/E10*100)</f>
        <v>110.97518747329187</v>
      </c>
      <c r="H10" s="10">
        <f t="shared" ref="H10:H35" si="2">IF(D10=0," ",F10/D10*100)</f>
        <v>112.24141819997952</v>
      </c>
    </row>
    <row r="11" spans="1:8" x14ac:dyDescent="0.2">
      <c r="A11" s="12" t="s">
        <v>4</v>
      </c>
      <c r="B11" s="13">
        <v>1010000000</v>
      </c>
      <c r="C11" s="19">
        <v>503129.89872</v>
      </c>
      <c r="D11" s="18">
        <v>532216.15541999997</v>
      </c>
      <c r="E11" s="18">
        <v>518931.1</v>
      </c>
      <c r="F11" s="18">
        <v>563741.13598999998</v>
      </c>
      <c r="G11" s="14">
        <f t="shared" si="1"/>
        <v>108.63506465309172</v>
      </c>
      <c r="H11" s="14">
        <f t="shared" si="2"/>
        <v>105.9233415312472</v>
      </c>
    </row>
    <row r="12" spans="1:8" ht="25.5" x14ac:dyDescent="0.2">
      <c r="A12" s="12" t="s">
        <v>5</v>
      </c>
      <c r="B12" s="13">
        <v>1030000000</v>
      </c>
      <c r="C12" s="19">
        <v>33633</v>
      </c>
      <c r="D12" s="18">
        <v>36862.991119999999</v>
      </c>
      <c r="E12" s="18">
        <v>32995</v>
      </c>
      <c r="F12" s="18">
        <v>39403.88551</v>
      </c>
      <c r="G12" s="14">
        <f t="shared" si="1"/>
        <v>119.42380818305804</v>
      </c>
      <c r="H12" s="14">
        <f t="shared" si="2"/>
        <v>106.89280580007367</v>
      </c>
    </row>
    <row r="13" spans="1:8" x14ac:dyDescent="0.2">
      <c r="A13" s="12" t="s">
        <v>6</v>
      </c>
      <c r="B13" s="13">
        <v>1050000000</v>
      </c>
      <c r="C13" s="19">
        <v>171303.62100000001</v>
      </c>
      <c r="D13" s="18">
        <v>188853.69409999999</v>
      </c>
      <c r="E13" s="18">
        <v>237757.9</v>
      </c>
      <c r="F13" s="18">
        <v>267310.17249000003</v>
      </c>
      <c r="G13" s="14">
        <f t="shared" si="1"/>
        <v>112.42956490194437</v>
      </c>
      <c r="H13" s="14">
        <f t="shared" si="2"/>
        <v>141.54352328869803</v>
      </c>
    </row>
    <row r="14" spans="1:8" x14ac:dyDescent="0.2">
      <c r="A14" s="12" t="s">
        <v>7</v>
      </c>
      <c r="B14" s="13">
        <v>1060000000</v>
      </c>
      <c r="C14" s="19">
        <v>81266.899999999994</v>
      </c>
      <c r="D14" s="18">
        <v>85353.84289</v>
      </c>
      <c r="E14" s="18">
        <v>102317.5</v>
      </c>
      <c r="F14" s="18">
        <v>103316.07263</v>
      </c>
      <c r="G14" s="14">
        <f t="shared" si="1"/>
        <v>100.9759548757544</v>
      </c>
      <c r="H14" s="14">
        <f t="shared" si="2"/>
        <v>121.04443002425663</v>
      </c>
    </row>
    <row r="15" spans="1:8" ht="25.5" x14ac:dyDescent="0.2">
      <c r="A15" s="12" t="s">
        <v>8</v>
      </c>
      <c r="B15" s="13">
        <v>1070000000</v>
      </c>
      <c r="C15" s="19">
        <v>2056</v>
      </c>
      <c r="D15" s="18">
        <v>4246.7563200000004</v>
      </c>
      <c r="E15" s="18">
        <v>3400</v>
      </c>
      <c r="F15" s="18">
        <v>4183.3560799999996</v>
      </c>
      <c r="G15" s="14">
        <f t="shared" si="1"/>
        <v>123.03988470588234</v>
      </c>
      <c r="H15" s="14">
        <f t="shared" si="2"/>
        <v>98.507090230220669</v>
      </c>
    </row>
    <row r="16" spans="1:8" x14ac:dyDescent="0.2">
      <c r="A16" s="12" t="s">
        <v>9</v>
      </c>
      <c r="B16" s="13">
        <v>1080000000</v>
      </c>
      <c r="C16" s="19">
        <v>9509.0499999999993</v>
      </c>
      <c r="D16" s="18">
        <v>11717.5358</v>
      </c>
      <c r="E16" s="18">
        <v>10321.5</v>
      </c>
      <c r="F16" s="18">
        <v>11656.436530000001</v>
      </c>
      <c r="G16" s="14">
        <f t="shared" si="1"/>
        <v>112.93355161555976</v>
      </c>
      <c r="H16" s="14">
        <f t="shared" si="2"/>
        <v>99.478565535938031</v>
      </c>
    </row>
    <row r="17" spans="1:8" ht="25.5" x14ac:dyDescent="0.2">
      <c r="A17" s="12" t="s">
        <v>10</v>
      </c>
      <c r="B17" s="13">
        <v>1090000000</v>
      </c>
      <c r="C17" s="19">
        <v>0</v>
      </c>
      <c r="D17" s="18">
        <v>-25.309740000000001</v>
      </c>
      <c r="E17" s="18">
        <v>0</v>
      </c>
      <c r="F17" s="18">
        <v>18.195589999999999</v>
      </c>
      <c r="G17" s="14" t="str">
        <f t="shared" si="1"/>
        <v xml:space="preserve"> </v>
      </c>
      <c r="H17" s="14">
        <f t="shared" si="2"/>
        <v>-71.891651198313369</v>
      </c>
    </row>
    <row r="18" spans="1:8" ht="25.5" x14ac:dyDescent="0.2">
      <c r="A18" s="12" t="s">
        <v>11</v>
      </c>
      <c r="B18" s="13">
        <v>1110000000</v>
      </c>
      <c r="C18" s="19">
        <v>85943.65</v>
      </c>
      <c r="D18" s="18">
        <v>107621.90233</v>
      </c>
      <c r="E18" s="18">
        <v>89934.1</v>
      </c>
      <c r="F18" s="18">
        <v>107522.48022</v>
      </c>
      <c r="G18" s="14">
        <f t="shared" si="1"/>
        <v>119.55696473306566</v>
      </c>
      <c r="H18" s="14">
        <f t="shared" si="2"/>
        <v>99.90761907395472</v>
      </c>
    </row>
    <row r="19" spans="1:8" x14ac:dyDescent="0.2">
      <c r="A19" s="12" t="s">
        <v>12</v>
      </c>
      <c r="B19" s="13">
        <v>1120000000</v>
      </c>
      <c r="C19" s="18">
        <v>3401</v>
      </c>
      <c r="D19" s="18">
        <v>3411.9349699999998</v>
      </c>
      <c r="E19" s="18">
        <v>3800</v>
      </c>
      <c r="F19" s="18">
        <v>4589.0460300000004</v>
      </c>
      <c r="G19" s="14">
        <f t="shared" si="1"/>
        <v>120.76436921052634</v>
      </c>
      <c r="H19" s="14">
        <f t="shared" si="2"/>
        <v>134.49980935597964</v>
      </c>
    </row>
    <row r="20" spans="1:8" ht="25.5" x14ac:dyDescent="0.2">
      <c r="A20" s="12" t="s">
        <v>13</v>
      </c>
      <c r="B20" s="13">
        <v>1130000000</v>
      </c>
      <c r="C20" s="18">
        <v>2828</v>
      </c>
      <c r="D20" s="18">
        <v>4930.9332199999999</v>
      </c>
      <c r="E20" s="18">
        <v>6292.9</v>
      </c>
      <c r="F20" s="18">
        <v>11475.031429999999</v>
      </c>
      <c r="G20" s="14">
        <f t="shared" si="1"/>
        <v>182.34886030288101</v>
      </c>
      <c r="H20" s="14">
        <f t="shared" si="2"/>
        <v>232.71520659531458</v>
      </c>
    </row>
    <row r="21" spans="1:8" ht="25.5" x14ac:dyDescent="0.2">
      <c r="A21" s="12" t="s">
        <v>14</v>
      </c>
      <c r="B21" s="13">
        <v>1140000000</v>
      </c>
      <c r="C21" s="18">
        <v>10412</v>
      </c>
      <c r="D21" s="18">
        <v>20904.245780000001</v>
      </c>
      <c r="E21" s="19">
        <v>10869.2</v>
      </c>
      <c r="F21" s="19">
        <v>14725.33136</v>
      </c>
      <c r="G21" s="14">
        <f t="shared" si="1"/>
        <v>135.4776005593788</v>
      </c>
      <c r="H21" s="14">
        <f t="shared" si="2"/>
        <v>70.441820838560758</v>
      </c>
    </row>
    <row r="22" spans="1:8" x14ac:dyDescent="0.2">
      <c r="A22" s="12" t="s">
        <v>15</v>
      </c>
      <c r="B22" s="13">
        <v>1160000000</v>
      </c>
      <c r="C22" s="18">
        <v>5567.0246800000004</v>
      </c>
      <c r="D22" s="18">
        <v>11347.114939999999</v>
      </c>
      <c r="E22" s="19">
        <v>1982.1</v>
      </c>
      <c r="F22" s="19">
        <v>2687.1520599999999</v>
      </c>
      <c r="G22" s="14">
        <f t="shared" si="1"/>
        <v>135.57096311992331</v>
      </c>
      <c r="H22" s="14">
        <f t="shared" si="2"/>
        <v>23.681368120520688</v>
      </c>
    </row>
    <row r="23" spans="1:8" x14ac:dyDescent="0.2">
      <c r="A23" s="12" t="s">
        <v>16</v>
      </c>
      <c r="B23" s="13">
        <v>1170000000</v>
      </c>
      <c r="C23" s="18">
        <v>1865</v>
      </c>
      <c r="D23" s="18">
        <v>1833.7390800000001</v>
      </c>
      <c r="E23" s="19">
        <v>2190.105</v>
      </c>
      <c r="F23" s="19">
        <v>2196.8794899999998</v>
      </c>
      <c r="G23" s="14">
        <f t="shared" si="1"/>
        <v>100.30932261238617</v>
      </c>
      <c r="H23" s="14">
        <f t="shared" si="2"/>
        <v>119.80327593825398</v>
      </c>
    </row>
    <row r="24" spans="1:8" s="11" customFormat="1" x14ac:dyDescent="0.2">
      <c r="A24" s="8" t="s">
        <v>29</v>
      </c>
      <c r="B24" s="3">
        <v>2000000000</v>
      </c>
      <c r="C24" s="17">
        <f>C26+C32+C33+C34+C35</f>
        <v>1382753.02954</v>
      </c>
      <c r="D24" s="17">
        <f t="shared" ref="D24:F24" si="3">D26+D32+D33+D34+D35</f>
        <v>1368388.5946599999</v>
      </c>
      <c r="E24" s="17">
        <f t="shared" si="3"/>
        <v>1639635.28994</v>
      </c>
      <c r="F24" s="17">
        <f t="shared" si="3"/>
        <v>1636842.0495199999</v>
      </c>
      <c r="G24" s="14">
        <f t="shared" si="1"/>
        <v>99.829642577398886</v>
      </c>
      <c r="H24" s="10">
        <f t="shared" si="2"/>
        <v>119.61821780067538</v>
      </c>
    </row>
    <row r="25" spans="1:8" x14ac:dyDescent="0.2">
      <c r="A25" s="12" t="s">
        <v>17</v>
      </c>
      <c r="B25" s="3">
        <v>2010000000</v>
      </c>
      <c r="C25" s="18"/>
      <c r="D25" s="18"/>
      <c r="E25" s="19"/>
      <c r="F25" s="19"/>
      <c r="G25" s="14" t="str">
        <f t="shared" si="1"/>
        <v xml:space="preserve"> </v>
      </c>
      <c r="H25" s="10" t="str">
        <f t="shared" si="2"/>
        <v xml:space="preserve"> </v>
      </c>
    </row>
    <row r="26" spans="1:8" ht="38.25" x14ac:dyDescent="0.2">
      <c r="A26" s="12" t="s">
        <v>20</v>
      </c>
      <c r="B26" s="3">
        <v>2020000000</v>
      </c>
      <c r="C26" s="18">
        <f>C27+C28+C29+C30+C31</f>
        <v>1382540.35473</v>
      </c>
      <c r="D26" s="18">
        <f t="shared" ref="D26:F26" si="4">D27+D28+D29+D30+D31</f>
        <v>1381336.7886399999</v>
      </c>
      <c r="E26" s="18">
        <f t="shared" si="4"/>
        <v>1639233.07583</v>
      </c>
      <c r="F26" s="18">
        <f t="shared" si="4"/>
        <v>1639123.6266799998</v>
      </c>
      <c r="G26" s="15">
        <f t="shared" si="1"/>
        <v>99.993323149000958</v>
      </c>
      <c r="H26" s="14">
        <f t="shared" si="2"/>
        <v>118.66212788655291</v>
      </c>
    </row>
    <row r="27" spans="1:8" x14ac:dyDescent="0.2">
      <c r="A27" s="12" t="s">
        <v>21</v>
      </c>
      <c r="B27" s="3">
        <v>2021000000</v>
      </c>
      <c r="C27" s="18">
        <v>96156.800000000003</v>
      </c>
      <c r="D27" s="18">
        <v>96156.800000000003</v>
      </c>
      <c r="E27" s="20">
        <v>125281.60000000001</v>
      </c>
      <c r="F27" s="20">
        <v>125281.60000000001</v>
      </c>
      <c r="G27" s="15">
        <f t="shared" si="1"/>
        <v>100</v>
      </c>
      <c r="H27" s="14">
        <f t="shared" si="2"/>
        <v>130.28886152617392</v>
      </c>
    </row>
    <row r="28" spans="1:8" x14ac:dyDescent="0.2">
      <c r="A28" s="12" t="s">
        <v>22</v>
      </c>
      <c r="B28" s="3">
        <v>2022000000</v>
      </c>
      <c r="C28" s="18">
        <v>298266.93926000001</v>
      </c>
      <c r="D28" s="18">
        <v>297837.83036999998</v>
      </c>
      <c r="E28" s="20">
        <v>318048.35821999999</v>
      </c>
      <c r="F28" s="20">
        <v>317953.40906999999</v>
      </c>
      <c r="G28" s="15">
        <f t="shared" si="1"/>
        <v>99.970146316575452</v>
      </c>
      <c r="H28" s="14">
        <f t="shared" si="2"/>
        <v>106.75386960582229</v>
      </c>
    </row>
    <row r="29" spans="1:8" x14ac:dyDescent="0.2">
      <c r="A29" s="12" t="s">
        <v>23</v>
      </c>
      <c r="B29" s="3">
        <v>2023000000</v>
      </c>
      <c r="C29" s="18">
        <f>905669.62679-2463.6</f>
        <v>903206.02679000003</v>
      </c>
      <c r="D29" s="18">
        <f>905390.92759-2463.6</f>
        <v>902927.32759</v>
      </c>
      <c r="E29" s="20">
        <v>975662.98436999996</v>
      </c>
      <c r="F29" s="20">
        <v>975648.48436999996</v>
      </c>
      <c r="G29" s="15">
        <f t="shared" si="1"/>
        <v>99.998513831083855</v>
      </c>
      <c r="H29" s="14">
        <f t="shared" si="2"/>
        <v>108.05393242157149</v>
      </c>
    </row>
    <row r="30" spans="1:8" ht="25.5" x14ac:dyDescent="0.2">
      <c r="A30" s="12" t="s">
        <v>24</v>
      </c>
      <c r="B30" s="3">
        <v>2024000000</v>
      </c>
      <c r="C30" s="18">
        <v>84910.588680000001</v>
      </c>
      <c r="D30" s="18">
        <v>84414.830679999999</v>
      </c>
      <c r="E30" s="20">
        <v>220240.13324</v>
      </c>
      <c r="F30" s="20">
        <v>220240.13324</v>
      </c>
      <c r="G30" s="15">
        <f t="shared" si="1"/>
        <v>100</v>
      </c>
      <c r="H30" s="14">
        <f t="shared" si="2"/>
        <v>260.9021797068894</v>
      </c>
    </row>
    <row r="31" spans="1:8" x14ac:dyDescent="0.2">
      <c r="A31" s="12" t="s">
        <v>25</v>
      </c>
      <c r="B31" s="3">
        <v>2029000000</v>
      </c>
      <c r="C31" s="18"/>
      <c r="D31" s="18"/>
      <c r="E31" s="20"/>
      <c r="F31" s="20"/>
      <c r="G31" s="15" t="str">
        <f t="shared" si="1"/>
        <v xml:space="preserve"> </v>
      </c>
      <c r="H31" s="14" t="str">
        <f t="shared" si="2"/>
        <v xml:space="preserve"> </v>
      </c>
    </row>
    <row r="32" spans="1:8" ht="25.5" x14ac:dyDescent="0.2">
      <c r="A32" s="12" t="s">
        <v>31</v>
      </c>
      <c r="B32" s="3">
        <v>2030000000</v>
      </c>
      <c r="C32" s="18">
        <v>212.67481000000001</v>
      </c>
      <c r="D32" s="18">
        <v>212.67053999999999</v>
      </c>
      <c r="E32" s="20">
        <v>0</v>
      </c>
      <c r="F32" s="20">
        <v>1890.7112099999999</v>
      </c>
      <c r="G32" s="15" t="str">
        <f>IF(E32=0," ",F32/E32*100)</f>
        <v xml:space="preserve"> </v>
      </c>
      <c r="H32" s="14">
        <f t="shared" si="2"/>
        <v>889.03296620208891</v>
      </c>
    </row>
    <row r="33" spans="1:8" x14ac:dyDescent="0.2">
      <c r="A33" s="12" t="s">
        <v>18</v>
      </c>
      <c r="B33" s="13">
        <v>2070000000</v>
      </c>
      <c r="C33" s="18">
        <v>0</v>
      </c>
      <c r="D33" s="18">
        <v>0</v>
      </c>
      <c r="E33" s="20">
        <v>402.21411000000001</v>
      </c>
      <c r="F33" s="20">
        <v>402.21411000000001</v>
      </c>
      <c r="G33" s="15">
        <f t="shared" si="1"/>
        <v>100</v>
      </c>
      <c r="H33" s="14" t="str">
        <f t="shared" si="2"/>
        <v xml:space="preserve"> </v>
      </c>
    </row>
    <row r="34" spans="1:8" ht="51" x14ac:dyDescent="0.2">
      <c r="A34" s="12" t="s">
        <v>36</v>
      </c>
      <c r="B34" s="13">
        <v>2180000000</v>
      </c>
      <c r="C34" s="18">
        <v>0</v>
      </c>
      <c r="D34" s="18">
        <v>0</v>
      </c>
      <c r="E34" s="20">
        <v>0</v>
      </c>
      <c r="F34" s="20">
        <v>11679.37102</v>
      </c>
      <c r="G34" s="15" t="str">
        <f>IF(E34=0," ",F34/E34*100)</f>
        <v xml:space="preserve"> </v>
      </c>
      <c r="H34" s="14" t="str">
        <f>IF(D34=0," ",F34/D34*100)</f>
        <v xml:space="preserve"> </v>
      </c>
    </row>
    <row r="35" spans="1:8" ht="38.25" x14ac:dyDescent="0.2">
      <c r="A35" s="12" t="s">
        <v>19</v>
      </c>
      <c r="B35" s="13">
        <v>2190000000</v>
      </c>
      <c r="C35" s="18">
        <v>0</v>
      </c>
      <c r="D35" s="18">
        <v>-13160.864519999999</v>
      </c>
      <c r="E35" s="20">
        <v>0</v>
      </c>
      <c r="F35" s="20">
        <v>-16253.8735</v>
      </c>
      <c r="G35" s="15" t="str">
        <f t="shared" si="1"/>
        <v xml:space="preserve"> </v>
      </c>
      <c r="H35" s="14">
        <f t="shared" si="2"/>
        <v>123.50156386231077</v>
      </c>
    </row>
  </sheetData>
  <mergeCells count="4">
    <mergeCell ref="A1:H1"/>
    <mergeCell ref="A2:H2"/>
    <mergeCell ref="A4:H4"/>
    <mergeCell ref="A6:H6"/>
  </mergeCells>
  <pageMargins left="0.7" right="0.7" top="0.32" bottom="0.34" header="0.3" footer="0.3"/>
  <pageSetup paperSize="9" scale="7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</dc:creator>
  <cp:lastModifiedBy>user</cp:lastModifiedBy>
  <cp:lastPrinted>2023-07-13T05:23:45Z</cp:lastPrinted>
  <dcterms:created xsi:type="dcterms:W3CDTF">2017-09-25T09:13:44Z</dcterms:created>
  <dcterms:modified xsi:type="dcterms:W3CDTF">2024-02-21T03:14:30Z</dcterms:modified>
</cp:coreProperties>
</file>