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-2022\Исполнение консолидированного бюджета\2023\2023\"/>
    </mc:Choice>
  </mc:AlternateContent>
  <xr:revisionPtr revIDLastSave="0" documentId="13_ncr:1_{C0C73922-8904-46D3-9476-676A7E8EEDC3}" xr6:coauthVersionLast="45" xr6:coauthVersionMax="45" xr10:uidLastSave="{00000000-0000-0000-0000-000000000000}"/>
  <bookViews>
    <workbookView xWindow="2550" yWindow="120" windowWidth="20940" windowHeight="1417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1" l="1"/>
  <c r="G41" i="1"/>
  <c r="H41" i="1"/>
  <c r="H42" i="1"/>
  <c r="F41" i="1"/>
  <c r="E41" i="1"/>
  <c r="G43" i="1"/>
  <c r="C44" i="1" l="1"/>
  <c r="C41" i="1"/>
  <c r="C37" i="1"/>
  <c r="C35" i="1"/>
  <c r="C29" i="1"/>
  <c r="C27" i="1"/>
  <c r="C22" i="1"/>
  <c r="C17" i="1"/>
  <c r="C15" i="1"/>
  <c r="C13" i="1"/>
  <c r="D44" i="1"/>
  <c r="D41" i="1"/>
  <c r="D37" i="1"/>
  <c r="D35" i="1"/>
  <c r="D29" i="1"/>
  <c r="D27" i="1"/>
  <c r="D22" i="1"/>
  <c r="D17" i="1"/>
  <c r="D15" i="1"/>
  <c r="D13" i="1"/>
  <c r="D5" i="1" l="1"/>
  <c r="D47" i="1" s="1"/>
  <c r="C5" i="1"/>
  <c r="C47" i="1" s="1"/>
  <c r="E5" i="1" l="1"/>
  <c r="G10" i="1"/>
  <c r="G9" i="1" l="1"/>
  <c r="G11" i="1"/>
  <c r="H39" i="1"/>
  <c r="G6" i="1" l="1"/>
  <c r="G18" i="1" l="1"/>
  <c r="G19" i="1"/>
  <c r="E15" i="1" l="1"/>
  <c r="H32" i="1" l="1"/>
  <c r="H33" i="1"/>
  <c r="H26" i="1"/>
  <c r="H30" i="1"/>
  <c r="H28" i="1"/>
  <c r="E22" i="1"/>
  <c r="E44" i="1"/>
  <c r="E37" i="1"/>
  <c r="E35" i="1"/>
  <c r="E29" i="1"/>
  <c r="E27" i="1"/>
  <c r="E17" i="1"/>
  <c r="E13" i="1"/>
  <c r="E47" i="1" l="1"/>
  <c r="G28" i="1"/>
  <c r="F27" i="1"/>
  <c r="G27" i="1" l="1"/>
  <c r="H27" i="1"/>
  <c r="G46" i="1"/>
  <c r="H45" i="1"/>
  <c r="G45" i="1"/>
  <c r="H40" i="1"/>
  <c r="G40" i="1"/>
  <c r="G39" i="1"/>
  <c r="H38" i="1"/>
  <c r="G38" i="1"/>
  <c r="H36" i="1"/>
  <c r="G36" i="1"/>
  <c r="H34" i="1"/>
  <c r="G34" i="1"/>
  <c r="G33" i="1"/>
  <c r="G32" i="1"/>
  <c r="H31" i="1"/>
  <c r="G31" i="1"/>
  <c r="G30" i="1"/>
  <c r="G26" i="1"/>
  <c r="H25" i="1"/>
  <c r="G25" i="1"/>
  <c r="H24" i="1"/>
  <c r="G24" i="1"/>
  <c r="H23" i="1"/>
  <c r="G23" i="1"/>
  <c r="H21" i="1"/>
  <c r="G21" i="1"/>
  <c r="H20" i="1"/>
  <c r="G20" i="1"/>
  <c r="H18" i="1"/>
  <c r="H16" i="1"/>
  <c r="G16" i="1"/>
  <c r="H14" i="1"/>
  <c r="G14" i="1"/>
  <c r="H12" i="1"/>
  <c r="G12" i="1"/>
  <c r="H8" i="1"/>
  <c r="G8" i="1"/>
  <c r="H7" i="1"/>
  <c r="G7" i="1"/>
  <c r="H6" i="1"/>
  <c r="F44" i="1" l="1"/>
  <c r="H44" i="1" s="1"/>
  <c r="F37" i="1"/>
  <c r="H37" i="1" s="1"/>
  <c r="F35" i="1"/>
  <c r="H35" i="1" s="1"/>
  <c r="F29" i="1"/>
  <c r="F22" i="1"/>
  <c r="H22" i="1" s="1"/>
  <c r="F17" i="1"/>
  <c r="H17" i="1" s="1"/>
  <c r="F15" i="1"/>
  <c r="H15" i="1" s="1"/>
  <c r="F13" i="1"/>
  <c r="H13" i="1" s="1"/>
  <c r="F5" i="1"/>
  <c r="H29" i="1" l="1"/>
  <c r="F47" i="1"/>
  <c r="G47" i="1" s="1"/>
  <c r="H5" i="1"/>
  <c r="G44" i="1"/>
  <c r="G37" i="1"/>
  <c r="G35" i="1"/>
  <c r="G29" i="1"/>
  <c r="G22" i="1"/>
  <c r="G17" i="1"/>
  <c r="G15" i="1"/>
  <c r="G13" i="1"/>
  <c r="G5" i="1"/>
  <c r="H47" i="1" l="1"/>
</calcChain>
</file>

<file path=xl/sharedStrings.xml><?xml version="1.0" encoding="utf-8"?>
<sst xmlns="http://schemas.openxmlformats.org/spreadsheetml/2006/main" count="96" uniqueCount="96">
  <si>
    <t xml:space="preserve"> Отчет</t>
  </si>
  <si>
    <t>Ед.Изм.: тыс.руб.</t>
  </si>
  <si>
    <t>Функциональная структура</t>
  </si>
  <si>
    <t>Раздел,    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</si>
  <si>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</si>
  <si>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</si>
  <si>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</si>
  <si>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</si>
  <si>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</si>
  <si>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</si>
  <si>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</si>
  <si>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</si>
  <si>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</si>
  <si>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</si>
  <si>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</si>
  <si>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</si>
  <si>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</si>
  <si>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</si>
  <si>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</si>
  <si>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</si>
  <si>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</si>
  <si>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</si>
  <si>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</si>
  <si>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</si>
  <si>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</si>
  <si>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</si>
  <si>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</si>
  <si>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</si>
  <si>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</si>
  <si>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</si>
  <si>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</si>
  <si>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</si>
  <si>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</si>
  <si>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</si>
  <si>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</si>
  <si>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</si>
  <si>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</si>
  <si>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</si>
  <si>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</si>
  <si>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</si>
  <si>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</si>
  <si>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</si>
  <si>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</si>
  <si>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</si>
  <si>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</si>
  <si>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</si>
  <si>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</si>
  <si>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</si>
  <si>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</si>
  <si>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</si>
  <si>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</si>
  <si>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</si>
  <si>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</si>
  <si>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</si>
  <si>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</si>
  <si>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</si>
  <si>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</si>
  <si>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</si>
  <si>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</si>
  <si>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</si>
  <si>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</si>
  <si>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</si>
  <si>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</si>
  <si>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</si>
  <si>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</si>
  <si>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</si>
  <si>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</si>
  <si>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</si>
  <si>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</si>
  <si>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</si>
  <si>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</si>
  <si>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</si>
  <si>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</si>
  <si>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</si>
  <si>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РАСХОДЫ 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</si>
  <si>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</si>
  <si>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</si>
  <si>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</si>
  <si>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0310</t>
  </si>
  <si>
    <t>ОХРАНА ОКРУЖАЮЩЕЙ СРЕДЫ</t>
  </si>
  <si>
    <t>Другие вопросы в области окружающей среды</t>
  </si>
  <si>
    <t>0600</t>
  </si>
  <si>
    <t>0605</t>
  </si>
  <si>
    <t>Судебная ситстема</t>
  </si>
  <si>
    <t>0105</t>
  </si>
  <si>
    <t>Уточненный план  на  2022 год</t>
  </si>
  <si>
    <t>Темп прироста к пршлому году</t>
  </si>
  <si>
    <t>Уточненный план  на  2023 год</t>
  </si>
  <si>
    <t>% испол-я уточненного плана за 2023 год</t>
  </si>
  <si>
    <t>0107</t>
  </si>
  <si>
    <t>Обеспечение проведения выборов и референдумов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</si>
  <si>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разделов и подразделов 2023 год в сравнении с  аналогичным периодом 2022 года</t>
  </si>
  <si>
    <t>Исполнено за  2023 год</t>
  </si>
  <si>
    <t>Исполнено за 2022 год</t>
  </si>
  <si>
    <t>Спорт высших достижений</t>
  </si>
  <si>
    <t>1103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</si>
</sst>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0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sz val="11"/>
      <name val="Times New Roman"/>
      <family val="1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0" borderId="0" xfId="0" applyFill="1" applyAlignment="1">
      <alignment horizontal="right" vertical="top"/>
    </xf>
    <xf numFmtId="4" fontId="4" fillId="0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center" shrinkToFit="1"/>
    </xf>
    <xf numFmtId="49" fontId="3" fillId="2" borderId="1" xfId="0" applyNumberFormat="1" applyFont="1" applyFill="1" applyBorder="1" applyAlignment="1">
      <alignment horizontal="center" shrinkToFit="1"/>
    </xf>
    <xf numFmtId="0" fontId="6" fillId="2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top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left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8" fillId="2" borderId="1" xfId="0" applyFont="1" applyFill="1" applyBorder="1" applyAlignment="1">
      <alignment vertical="top" wrapText="1"/>
    </xf>
    <xf numFmtId="4" fontId="4" fillId="0" borderId="1" xfId="0" applyNumberFormat="1" applyFont="1" applyBorder="1"/>
    <xf numFmtId="4" fontId="9" fillId="0" borderId="1" xfId="0" applyNumberFormat="1" applyFont="1" applyBorder="1"/>
    <xf numFmtId="4" fontId="5" fillId="0" borderId="1" xfId="0" applyNumberFormat="1" applyFont="1" applyBorder="1"/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zoomScale="130" zoomScaleNormal="130" workbookViewId="0">
      <selection activeCell="D8" sqref="D8"/>
    </sheetView>
  </sheetViews>
  <sheetFormatPr defaultRowHeight="12.75" x14ac:dyDescent="0.2"/>
  <cols>
    <col min="1" max="1" width="53.6640625" style="2" customWidth="1"/>
    <col min="2" max="4" width="14.33203125" style="2" customWidth="1"/>
    <col min="5" max="5" width="14.33203125" style="8" bestFit="1" customWidth="1"/>
    <col min="6" max="6" width="16" style="8" customWidth="1"/>
    <col min="7" max="7" width="13.5" style="3" bestFit="1" customWidth="1"/>
    <col min="8" max="8" width="13" style="1" customWidth="1"/>
    <col min="9" max="9" width="12.1640625" style="1" bestFit="1" customWidth="1"/>
    <col min="10" max="16384" width="9.33203125" style="1"/>
  </cols>
  <sheetData>
    <row r="1" spans="1:8" x14ac:dyDescent="0.2">
      <c r="A1" s="30" t="s">
        <v>0</v>
      </c>
      <c r="B1" s="30"/>
      <c r="C1" s="30"/>
      <c r="D1" s="30"/>
      <c r="E1" s="30"/>
      <c r="F1" s="30"/>
      <c r="G1" s="30"/>
    </row>
    <row r="2" spans="1:8" ht="37.5" customHeight="1" x14ac:dyDescent="0.2">
      <c r="A2" s="30" t="s">
        <v>91</v>
      </c>
      <c r="B2" s="30"/>
      <c r="C2" s="30"/>
      <c r="D2" s="30"/>
      <c r="E2" s="30"/>
      <c r="F2" s="30"/>
      <c r="G2" s="30"/>
    </row>
    <row r="3" spans="1:8" ht="15" x14ac:dyDescent="0.2">
      <c r="A3" s="12" t="s">
        <v>1</v>
      </c>
      <c r="B3" s="12"/>
      <c r="C3" s="12"/>
      <c r="D3" s="12"/>
      <c r="E3" s="13"/>
      <c r="F3" s="13"/>
      <c r="G3" s="14"/>
      <c r="H3" s="15"/>
    </row>
    <row r="4" spans="1:8" ht="60" x14ac:dyDescent="0.2">
      <c r="A4" s="4" t="s">
        <v>2</v>
      </c>
      <c r="B4" s="5" t="s">
        <v>3</v>
      </c>
      <c r="C4" s="16" t="s">
        <v>85</v>
      </c>
      <c r="D4" s="16" t="s">
        <v>93</v>
      </c>
      <c r="E4" s="17" t="s">
        <v>87</v>
      </c>
      <c r="F4" s="17" t="s">
        <v>92</v>
      </c>
      <c r="G4" s="18" t="s">
        <v>88</v>
      </c>
      <c r="H4" s="19" t="s">
        <v>86</v>
      </c>
    </row>
    <row r="5" spans="1:8" ht="15" x14ac:dyDescent="0.25">
      <c r="A5" s="6" t="s">
        <v>4</v>
      </c>
      <c r="B5" s="10" t="s">
        <v>5</v>
      </c>
      <c r="C5" s="27">
        <f>SUM(C6:C12)</f>
        <v>227807.82137000002</v>
      </c>
      <c r="D5" s="27">
        <f>SUM(D6:D12)</f>
        <v>217263.26937000002</v>
      </c>
      <c r="E5" s="9">
        <f>SUM(E6:E12)</f>
        <v>256093.47012999997</v>
      </c>
      <c r="F5" s="9">
        <f>SUM(F6:F12)</f>
        <v>242661.15555</v>
      </c>
      <c r="G5" s="20">
        <f>F5/E5*100</f>
        <v>94.754917189734911</v>
      </c>
      <c r="H5" s="21">
        <f>F5/D5*100</f>
        <v>111.68991254418957</v>
      </c>
    </row>
    <row r="6" spans="1:8" ht="45" x14ac:dyDescent="0.25">
      <c r="A6" s="5" t="s">
        <v>76</v>
      </c>
      <c r="B6" s="10" t="s">
        <v>75</v>
      </c>
      <c r="C6" s="28">
        <v>19919.03571</v>
      </c>
      <c r="D6" s="28">
        <v>19301.98704</v>
      </c>
      <c r="E6" s="22">
        <v>20869.919020000001</v>
      </c>
      <c r="F6" s="22">
        <v>20036.148639999999</v>
      </c>
      <c r="G6" s="23">
        <f>F6/E6*100</f>
        <v>96.004917991291748</v>
      </c>
      <c r="H6" s="24">
        <f>F6/D6*100</f>
        <v>103.80355451735916</v>
      </c>
    </row>
    <row r="7" spans="1:8" ht="60" x14ac:dyDescent="0.25">
      <c r="A7" s="5" t="s">
        <v>6</v>
      </c>
      <c r="B7" s="10" t="s">
        <v>7</v>
      </c>
      <c r="C7" s="28">
        <v>4965.5</v>
      </c>
      <c r="D7" s="28">
        <v>4762.6111300000002</v>
      </c>
      <c r="E7" s="22">
        <v>5496.4989100000003</v>
      </c>
      <c r="F7" s="22">
        <v>4822.49766</v>
      </c>
      <c r="G7" s="23">
        <f>F7/E7*100</f>
        <v>87.73762605913079</v>
      </c>
      <c r="H7" s="24">
        <f>F7/D7*100</f>
        <v>101.25743060613894</v>
      </c>
    </row>
    <row r="8" spans="1:8" ht="60" x14ac:dyDescent="0.25">
      <c r="A8" s="5" t="s">
        <v>8</v>
      </c>
      <c r="B8" s="10" t="s">
        <v>9</v>
      </c>
      <c r="C8" s="28">
        <v>164278.60797000001</v>
      </c>
      <c r="D8" s="28">
        <v>157071.86009</v>
      </c>
      <c r="E8" s="22">
        <v>188409.75740999999</v>
      </c>
      <c r="F8" s="22">
        <v>178601.13774999999</v>
      </c>
      <c r="G8" s="23">
        <f>F8/E8*100</f>
        <v>94.793995918876234</v>
      </c>
      <c r="H8" s="24">
        <f>F8/D8*100</f>
        <v>113.70664207303842</v>
      </c>
    </row>
    <row r="9" spans="1:8" ht="15" x14ac:dyDescent="0.25">
      <c r="A9" s="5" t="s">
        <v>83</v>
      </c>
      <c r="B9" s="10" t="s">
        <v>84</v>
      </c>
      <c r="C9" s="28">
        <v>377.7</v>
      </c>
      <c r="D9" s="28">
        <v>99.000799999999998</v>
      </c>
      <c r="E9" s="22">
        <v>5.5</v>
      </c>
      <c r="F9" s="22"/>
      <c r="G9" s="23">
        <f t="shared" ref="G9:G11" si="0">F9/E9*100</f>
        <v>0</v>
      </c>
      <c r="H9" s="24">
        <v>0</v>
      </c>
    </row>
    <row r="10" spans="1:8" ht="30" x14ac:dyDescent="0.25">
      <c r="A10" s="5" t="s">
        <v>90</v>
      </c>
      <c r="B10" s="10" t="s">
        <v>89</v>
      </c>
      <c r="C10" s="28">
        <v>1612.2</v>
      </c>
      <c r="D10" s="28">
        <v>1612.2</v>
      </c>
      <c r="E10" s="22">
        <v>2400</v>
      </c>
      <c r="F10" s="22">
        <v>2400</v>
      </c>
      <c r="G10" s="23">
        <f t="shared" si="0"/>
        <v>100</v>
      </c>
      <c r="H10" s="24"/>
    </row>
    <row r="11" spans="1:8" ht="15" x14ac:dyDescent="0.25">
      <c r="A11" s="5" t="s">
        <v>10</v>
      </c>
      <c r="B11" s="10" t="s">
        <v>11</v>
      </c>
      <c r="C11" s="28">
        <v>1000</v>
      </c>
      <c r="D11" s="28"/>
      <c r="E11" s="22">
        <v>1000</v>
      </c>
      <c r="F11" s="22"/>
      <c r="G11" s="23">
        <f t="shared" si="0"/>
        <v>0</v>
      </c>
      <c r="H11" s="24">
        <v>0</v>
      </c>
    </row>
    <row r="12" spans="1:8" ht="15" x14ac:dyDescent="0.25">
      <c r="A12" s="5" t="s">
        <v>12</v>
      </c>
      <c r="B12" s="10" t="s">
        <v>13</v>
      </c>
      <c r="C12" s="28">
        <v>35654.777690000003</v>
      </c>
      <c r="D12" s="28">
        <v>34415.610309999996</v>
      </c>
      <c r="E12" s="22">
        <v>37911.79479</v>
      </c>
      <c r="F12" s="22">
        <v>36801.371500000001</v>
      </c>
      <c r="G12" s="23">
        <f t="shared" ref="G12:G17" si="1">F12/E12*100</f>
        <v>97.071034763321478</v>
      </c>
      <c r="H12" s="24">
        <f t="shared" ref="H12:H18" si="2">F12/D12*100</f>
        <v>106.93220654380428</v>
      </c>
    </row>
    <row r="13" spans="1:8" ht="15" x14ac:dyDescent="0.25">
      <c r="A13" s="6" t="s">
        <v>14</v>
      </c>
      <c r="B13" s="10" t="s">
        <v>15</v>
      </c>
      <c r="C13" s="27">
        <f>C14</f>
        <v>2465.0880000000002</v>
      </c>
      <c r="D13" s="27">
        <f>D14</f>
        <v>2465.0880000000002</v>
      </c>
      <c r="E13" s="9">
        <f>E14</f>
        <v>2837</v>
      </c>
      <c r="F13" s="9">
        <f>F14</f>
        <v>2837</v>
      </c>
      <c r="G13" s="20">
        <f t="shared" si="1"/>
        <v>100</v>
      </c>
      <c r="H13" s="21">
        <f t="shared" si="2"/>
        <v>115.08716930186671</v>
      </c>
    </row>
    <row r="14" spans="1:8" ht="15" x14ac:dyDescent="0.25">
      <c r="A14" s="5" t="s">
        <v>16</v>
      </c>
      <c r="B14" s="10" t="s">
        <v>17</v>
      </c>
      <c r="C14" s="28">
        <v>2465.0880000000002</v>
      </c>
      <c r="D14" s="28">
        <v>2465.0880000000002</v>
      </c>
      <c r="E14" s="22">
        <v>2837</v>
      </c>
      <c r="F14" s="22">
        <v>2837</v>
      </c>
      <c r="G14" s="23">
        <f t="shared" si="1"/>
        <v>100</v>
      </c>
      <c r="H14" s="24">
        <f t="shared" si="2"/>
        <v>115.08716930186671</v>
      </c>
    </row>
    <row r="15" spans="1:8" ht="42.75" x14ac:dyDescent="0.25">
      <c r="A15" s="6" t="s">
        <v>18</v>
      </c>
      <c r="B15" s="10" t="s">
        <v>19</v>
      </c>
      <c r="C15" s="27">
        <f>SUM(C16:C16)</f>
        <v>29452.789100000002</v>
      </c>
      <c r="D15" s="27">
        <f>SUM(D16:D16)</f>
        <v>29057.246589999999</v>
      </c>
      <c r="E15" s="9">
        <f>SUM(E16:E16)</f>
        <v>31983.784769999998</v>
      </c>
      <c r="F15" s="9">
        <f>SUM(F16:F16)</f>
        <v>31198.594860000001</v>
      </c>
      <c r="G15" s="20">
        <f t="shared" si="1"/>
        <v>97.545037538094974</v>
      </c>
      <c r="H15" s="21">
        <f t="shared" si="2"/>
        <v>107.36941218214717</v>
      </c>
    </row>
    <row r="16" spans="1:8" ht="15" x14ac:dyDescent="0.25">
      <c r="A16" s="5" t="s">
        <v>77</v>
      </c>
      <c r="B16" s="10" t="s">
        <v>78</v>
      </c>
      <c r="C16" s="28">
        <v>29452.789100000002</v>
      </c>
      <c r="D16" s="28">
        <v>29057.246589999999</v>
      </c>
      <c r="E16" s="22">
        <v>31983.784769999998</v>
      </c>
      <c r="F16" s="22">
        <v>31198.594860000001</v>
      </c>
      <c r="G16" s="23">
        <f t="shared" si="1"/>
        <v>97.545037538094974</v>
      </c>
      <c r="H16" s="24">
        <f t="shared" si="2"/>
        <v>107.36941218214717</v>
      </c>
    </row>
    <row r="17" spans="1:8" ht="15" x14ac:dyDescent="0.25">
      <c r="A17" s="6" t="s">
        <v>20</v>
      </c>
      <c r="B17" s="10" t="s">
        <v>21</v>
      </c>
      <c r="C17" s="27">
        <f>SUM(C18:C21)</f>
        <v>238431.87942000001</v>
      </c>
      <c r="D17" s="27">
        <f>SUM(D18:D21)</f>
        <v>231822.63853000003</v>
      </c>
      <c r="E17" s="9">
        <f>SUM(E18:E21)</f>
        <v>246861.00104</v>
      </c>
      <c r="F17" s="9">
        <f>SUM(F18:F21)</f>
        <v>238963.91160999998</v>
      </c>
      <c r="G17" s="20">
        <f t="shared" si="1"/>
        <v>96.800997566756024</v>
      </c>
      <c r="H17" s="21">
        <f t="shared" si="2"/>
        <v>103.08048994924877</v>
      </c>
    </row>
    <row r="18" spans="1:8" ht="15" x14ac:dyDescent="0.25">
      <c r="A18" s="5" t="s">
        <v>22</v>
      </c>
      <c r="B18" s="10" t="s">
        <v>23</v>
      </c>
      <c r="C18" s="28">
        <v>8755.2999999999993</v>
      </c>
      <c r="D18" s="28">
        <v>8672.5723300000009</v>
      </c>
      <c r="E18" s="22">
        <v>8780</v>
      </c>
      <c r="F18" s="22">
        <v>8504.1612999999998</v>
      </c>
      <c r="G18" s="23">
        <f t="shared" ref="G18:G32" si="3">F18/E18*100</f>
        <v>96.85832915717539</v>
      </c>
      <c r="H18" s="24">
        <f t="shared" si="2"/>
        <v>98.058119049437764</v>
      </c>
    </row>
    <row r="19" spans="1:8" ht="15" x14ac:dyDescent="0.25">
      <c r="A19" s="5" t="s">
        <v>24</v>
      </c>
      <c r="B19" s="10" t="s">
        <v>25</v>
      </c>
      <c r="C19" s="28">
        <v>22190.755720000001</v>
      </c>
      <c r="D19" s="28">
        <v>22080.965319999999</v>
      </c>
      <c r="E19" s="22">
        <v>22600</v>
      </c>
      <c r="F19" s="22">
        <v>22596.507280000002</v>
      </c>
      <c r="G19" s="23">
        <f t="shared" si="3"/>
        <v>99.984545486725679</v>
      </c>
      <c r="H19" s="24"/>
    </row>
    <row r="20" spans="1:8" ht="15" x14ac:dyDescent="0.25">
      <c r="A20" s="5" t="s">
        <v>26</v>
      </c>
      <c r="B20" s="10" t="s">
        <v>27</v>
      </c>
      <c r="C20" s="28">
        <v>189774.38973</v>
      </c>
      <c r="D20" s="28">
        <v>184235.00231000001</v>
      </c>
      <c r="E20" s="22">
        <v>199388.56174999999</v>
      </c>
      <c r="F20" s="22">
        <v>191890.90708999999</v>
      </c>
      <c r="G20" s="23">
        <f t="shared" si="3"/>
        <v>96.239676642333777</v>
      </c>
      <c r="H20" s="24">
        <f t="shared" ref="H20:H32" si="4">F20/D20*100</f>
        <v>104.15551045350107</v>
      </c>
    </row>
    <row r="21" spans="1:8" ht="30" x14ac:dyDescent="0.25">
      <c r="A21" s="5" t="s">
        <v>28</v>
      </c>
      <c r="B21" s="10" t="s">
        <v>29</v>
      </c>
      <c r="C21" s="28">
        <v>17711.433969999998</v>
      </c>
      <c r="D21" s="28">
        <v>16834.098569999998</v>
      </c>
      <c r="E21" s="22">
        <v>16092.43929</v>
      </c>
      <c r="F21" s="22">
        <v>15972.335940000001</v>
      </c>
      <c r="G21" s="23">
        <f t="shared" si="3"/>
        <v>99.253665974215394</v>
      </c>
      <c r="H21" s="24">
        <f t="shared" si="4"/>
        <v>94.880850754101303</v>
      </c>
    </row>
    <row r="22" spans="1:8" ht="28.5" x14ac:dyDescent="0.25">
      <c r="A22" s="6" t="s">
        <v>30</v>
      </c>
      <c r="B22" s="10" t="s">
        <v>31</v>
      </c>
      <c r="C22" s="27">
        <f>SUM(C23:C26)</f>
        <v>269087.69413999998</v>
      </c>
      <c r="D22" s="27">
        <f>SUM(D23:D26)</f>
        <v>249275.63715</v>
      </c>
      <c r="E22" s="9">
        <f>SUM(E23:E26)</f>
        <v>391728.26320000004</v>
      </c>
      <c r="F22" s="9">
        <f>SUM(F23:F26)</f>
        <v>380062.49937000003</v>
      </c>
      <c r="G22" s="20">
        <f t="shared" si="3"/>
        <v>97.021975454437921</v>
      </c>
      <c r="H22" s="21">
        <f t="shared" si="4"/>
        <v>152.46676478909166</v>
      </c>
    </row>
    <row r="23" spans="1:8" ht="15" x14ac:dyDescent="0.25">
      <c r="A23" s="5" t="s">
        <v>32</v>
      </c>
      <c r="B23" s="10" t="s">
        <v>33</v>
      </c>
      <c r="C23" s="28">
        <v>10519.574909999999</v>
      </c>
      <c r="D23" s="28">
        <v>10115.62638</v>
      </c>
      <c r="E23" s="22">
        <v>3759.5745299999999</v>
      </c>
      <c r="F23" s="22">
        <v>3304.3153299999999</v>
      </c>
      <c r="G23" s="23">
        <f t="shared" si="3"/>
        <v>87.890672299027415</v>
      </c>
      <c r="H23" s="24">
        <f t="shared" si="4"/>
        <v>32.665454474802381</v>
      </c>
    </row>
    <row r="24" spans="1:8" ht="15" x14ac:dyDescent="0.25">
      <c r="A24" s="5" t="s">
        <v>34</v>
      </c>
      <c r="B24" s="10" t="s">
        <v>35</v>
      </c>
      <c r="C24" s="28">
        <v>21882.894230000002</v>
      </c>
      <c r="D24" s="28">
        <v>18987.139790000001</v>
      </c>
      <c r="E24" s="22">
        <v>35842.028899999998</v>
      </c>
      <c r="F24" s="22">
        <v>34348.096570000002</v>
      </c>
      <c r="G24" s="23">
        <f t="shared" si="3"/>
        <v>95.831897981645795</v>
      </c>
      <c r="H24" s="24">
        <f t="shared" si="4"/>
        <v>180.90189965362867</v>
      </c>
    </row>
    <row r="25" spans="1:8" ht="15" x14ac:dyDescent="0.25">
      <c r="A25" s="5" t="s">
        <v>36</v>
      </c>
      <c r="B25" s="10" t="s">
        <v>37</v>
      </c>
      <c r="C25" s="28">
        <v>208970.57793999999</v>
      </c>
      <c r="D25" s="28">
        <v>192480.24992</v>
      </c>
      <c r="E25" s="22">
        <v>323312.70977000002</v>
      </c>
      <c r="F25" s="22">
        <v>313596.13747000002</v>
      </c>
      <c r="G25" s="23">
        <f t="shared" si="3"/>
        <v>96.994682854592313</v>
      </c>
      <c r="H25" s="24">
        <f t="shared" si="4"/>
        <v>162.92380002641261</v>
      </c>
    </row>
    <row r="26" spans="1:8" ht="30" x14ac:dyDescent="0.25">
      <c r="A26" s="5" t="s">
        <v>38</v>
      </c>
      <c r="B26" s="10" t="s">
        <v>39</v>
      </c>
      <c r="C26" s="28">
        <v>27714.647059999999</v>
      </c>
      <c r="D26" s="28">
        <v>27692.621060000001</v>
      </c>
      <c r="E26" s="22">
        <v>28813.95</v>
      </c>
      <c r="F26" s="22">
        <v>28813.95</v>
      </c>
      <c r="G26" s="23">
        <f t="shared" si="3"/>
        <v>100</v>
      </c>
      <c r="H26" s="24">
        <f t="shared" si="4"/>
        <v>104.04919757349975</v>
      </c>
    </row>
    <row r="27" spans="1:8" s="7" customFormat="1" ht="14.25" x14ac:dyDescent="0.2">
      <c r="A27" s="6" t="s">
        <v>79</v>
      </c>
      <c r="B27" s="11" t="s">
        <v>81</v>
      </c>
      <c r="C27" s="29">
        <f>C28</f>
        <v>9940.1150300000008</v>
      </c>
      <c r="D27" s="29">
        <f>D28</f>
        <v>9512.8425999999999</v>
      </c>
      <c r="E27" s="25">
        <f>E28</f>
        <v>12382.314640000001</v>
      </c>
      <c r="F27" s="25">
        <f>F28</f>
        <v>11947.60881</v>
      </c>
      <c r="G27" s="20">
        <f t="shared" si="3"/>
        <v>96.489300727379984</v>
      </c>
      <c r="H27" s="21">
        <f t="shared" si="4"/>
        <v>125.59451798351</v>
      </c>
    </row>
    <row r="28" spans="1:8" ht="15" x14ac:dyDescent="0.25">
      <c r="A28" s="5" t="s">
        <v>80</v>
      </c>
      <c r="B28" s="10" t="s">
        <v>82</v>
      </c>
      <c r="C28" s="28">
        <v>9940.1150300000008</v>
      </c>
      <c r="D28" s="28">
        <v>9512.8425999999999</v>
      </c>
      <c r="E28" s="22">
        <v>12382.314640000001</v>
      </c>
      <c r="F28" s="22">
        <v>11947.60881</v>
      </c>
      <c r="G28" s="23">
        <f t="shared" si="3"/>
        <v>96.489300727379984</v>
      </c>
      <c r="H28" s="24">
        <f t="shared" si="4"/>
        <v>125.59451798351</v>
      </c>
    </row>
    <row r="29" spans="1:8" ht="15" x14ac:dyDescent="0.25">
      <c r="A29" s="6" t="s">
        <v>40</v>
      </c>
      <c r="B29" s="10" t="s">
        <v>41</v>
      </c>
      <c r="C29" s="27">
        <f>SUM(C30:C34)</f>
        <v>1373228.7120799997</v>
      </c>
      <c r="D29" s="27">
        <f>SUM(D30:D34)</f>
        <v>1357564.3235299999</v>
      </c>
      <c r="E29" s="9">
        <f>SUM(E30:E34)</f>
        <v>1438577.8264099997</v>
      </c>
      <c r="F29" s="9">
        <f>SUM(F30:F34)</f>
        <v>1434166.81033</v>
      </c>
      <c r="G29" s="20">
        <f t="shared" si="3"/>
        <v>99.693376611329569</v>
      </c>
      <c r="H29" s="21">
        <f t="shared" si="4"/>
        <v>105.64264141833182</v>
      </c>
    </row>
    <row r="30" spans="1:8" ht="15" x14ac:dyDescent="0.25">
      <c r="A30" s="5" t="s">
        <v>42</v>
      </c>
      <c r="B30" s="10" t="s">
        <v>43</v>
      </c>
      <c r="C30" s="28">
        <v>429004.58979</v>
      </c>
      <c r="D30" s="28">
        <v>425733.16265999997</v>
      </c>
      <c r="E30" s="22">
        <v>464058.30297999998</v>
      </c>
      <c r="F30" s="22">
        <v>461598.30297999998</v>
      </c>
      <c r="G30" s="23">
        <f t="shared" si="3"/>
        <v>99.469894195577837</v>
      </c>
      <c r="H30" s="24">
        <f t="shared" si="4"/>
        <v>108.42432384076284</v>
      </c>
    </row>
    <row r="31" spans="1:8" ht="15" x14ac:dyDescent="0.25">
      <c r="A31" s="5" t="s">
        <v>44</v>
      </c>
      <c r="B31" s="10" t="s">
        <v>45</v>
      </c>
      <c r="C31" s="28">
        <v>727374.23964000004</v>
      </c>
      <c r="D31" s="28">
        <v>721168.99155000004</v>
      </c>
      <c r="E31" s="22">
        <v>765909.43923999998</v>
      </c>
      <c r="F31" s="22">
        <v>765264.13476000004</v>
      </c>
      <c r="G31" s="23">
        <f t="shared" si="3"/>
        <v>99.915746634401032</v>
      </c>
      <c r="H31" s="24">
        <f t="shared" si="4"/>
        <v>106.11439811287877</v>
      </c>
    </row>
    <row r="32" spans="1:8" ht="15" x14ac:dyDescent="0.25">
      <c r="A32" s="26" t="s">
        <v>46</v>
      </c>
      <c r="B32" s="10" t="s">
        <v>47</v>
      </c>
      <c r="C32" s="28">
        <v>140958.82848</v>
      </c>
      <c r="D32" s="28">
        <v>140708.82848</v>
      </c>
      <c r="E32" s="22">
        <v>117741.86942</v>
      </c>
      <c r="F32" s="22">
        <v>117600.51979000001</v>
      </c>
      <c r="G32" s="23">
        <f t="shared" si="3"/>
        <v>99.879949561955911</v>
      </c>
      <c r="H32" s="24">
        <f t="shared" si="4"/>
        <v>83.577214777760332</v>
      </c>
    </row>
    <row r="33" spans="1:8" ht="15" x14ac:dyDescent="0.25">
      <c r="A33" s="5" t="s">
        <v>48</v>
      </c>
      <c r="B33" s="10" t="s">
        <v>49</v>
      </c>
      <c r="C33" s="28">
        <v>31062.7</v>
      </c>
      <c r="D33" s="28">
        <v>27447.319769999998</v>
      </c>
      <c r="E33" s="22">
        <v>15081</v>
      </c>
      <c r="F33" s="22">
        <v>15042.525</v>
      </c>
      <c r="G33" s="23">
        <f>F33/E33*100</f>
        <v>99.744877660632582</v>
      </c>
      <c r="H33" s="24">
        <f t="shared" ref="H33:H42" si="5">F33/D33*100</f>
        <v>54.805077967727556</v>
      </c>
    </row>
    <row r="34" spans="1:8" ht="15" x14ac:dyDescent="0.25">
      <c r="A34" s="5" t="s">
        <v>50</v>
      </c>
      <c r="B34" s="10" t="s">
        <v>51</v>
      </c>
      <c r="C34" s="28">
        <v>44828.354169999999</v>
      </c>
      <c r="D34" s="28">
        <v>42506.021070000003</v>
      </c>
      <c r="E34" s="22">
        <v>75787.214770000006</v>
      </c>
      <c r="F34" s="22">
        <v>74661.327799999999</v>
      </c>
      <c r="G34" s="23">
        <f>F34/E34*100</f>
        <v>98.51441041418812</v>
      </c>
      <c r="H34" s="24">
        <f t="shared" si="5"/>
        <v>175.64882790851163</v>
      </c>
    </row>
    <row r="35" spans="1:8" ht="15" x14ac:dyDescent="0.25">
      <c r="A35" s="6" t="s">
        <v>52</v>
      </c>
      <c r="B35" s="10" t="s">
        <v>53</v>
      </c>
      <c r="C35" s="27">
        <f>SUM(C36:C36)</f>
        <v>146159.28013999999</v>
      </c>
      <c r="D35" s="27">
        <f>SUM(D36:D36)</f>
        <v>145409.98293999999</v>
      </c>
      <c r="E35" s="9">
        <f>SUM(E36:E36)</f>
        <v>157180.78232</v>
      </c>
      <c r="F35" s="9">
        <f>SUM(F36:F36)</f>
        <v>156594.30491000001</v>
      </c>
      <c r="G35" s="20">
        <f>F35/E35*100</f>
        <v>99.626877152954989</v>
      </c>
      <c r="H35" s="21">
        <f t="shared" si="5"/>
        <v>107.69157780220286</v>
      </c>
    </row>
    <row r="36" spans="1:8" ht="15" x14ac:dyDescent="0.25">
      <c r="A36" s="5" t="s">
        <v>54</v>
      </c>
      <c r="B36" s="10" t="s">
        <v>55</v>
      </c>
      <c r="C36" s="28">
        <v>146159.28013999999</v>
      </c>
      <c r="D36" s="28">
        <v>145409.98293999999</v>
      </c>
      <c r="E36" s="22">
        <v>157180.78232</v>
      </c>
      <c r="F36" s="22">
        <v>156594.30491000001</v>
      </c>
      <c r="G36" s="23">
        <f>F36/E36*100</f>
        <v>99.626877152954989</v>
      </c>
      <c r="H36" s="24">
        <f t="shared" si="5"/>
        <v>107.69157780220286</v>
      </c>
    </row>
    <row r="37" spans="1:8" ht="15" x14ac:dyDescent="0.25">
      <c r="A37" s="6" t="s">
        <v>56</v>
      </c>
      <c r="B37" s="10" t="s">
        <v>57</v>
      </c>
      <c r="C37" s="27">
        <f>SUM(C38:C40)</f>
        <v>138995.05528</v>
      </c>
      <c r="D37" s="27">
        <f>SUM(D38:D40)</f>
        <v>134768.03270000001</v>
      </c>
      <c r="E37" s="9">
        <f>SUM(E38:E40)</f>
        <v>141538.86010999998</v>
      </c>
      <c r="F37" s="9">
        <f>SUM(F38:F40)</f>
        <v>140341.77789999999</v>
      </c>
      <c r="G37" s="20">
        <f t="shared" ref="G37:G43" si="6">F37/E37*100</f>
        <v>99.154237776770529</v>
      </c>
      <c r="H37" s="21">
        <f t="shared" si="5"/>
        <v>104.13580660660632</v>
      </c>
    </row>
    <row r="38" spans="1:8" ht="15" x14ac:dyDescent="0.25">
      <c r="A38" s="5" t="s">
        <v>58</v>
      </c>
      <c r="B38" s="10" t="s">
        <v>59</v>
      </c>
      <c r="C38" s="28">
        <v>2679.0432599999999</v>
      </c>
      <c r="D38" s="28">
        <v>2667.4485399999999</v>
      </c>
      <c r="E38" s="22">
        <v>3158.4572800000001</v>
      </c>
      <c r="F38" s="22">
        <v>2999.9001800000001</v>
      </c>
      <c r="G38" s="23">
        <f t="shared" si="6"/>
        <v>94.979919437124693</v>
      </c>
      <c r="H38" s="24">
        <f t="shared" si="5"/>
        <v>112.46328223449065</v>
      </c>
    </row>
    <row r="39" spans="1:8" ht="15" x14ac:dyDescent="0.25">
      <c r="A39" s="5" t="s">
        <v>60</v>
      </c>
      <c r="B39" s="10" t="s">
        <v>61</v>
      </c>
      <c r="C39" s="28">
        <v>8885.9140000000007</v>
      </c>
      <c r="D39" s="28">
        <v>8885.8713800000005</v>
      </c>
      <c r="E39" s="22">
        <v>7105.5442899999998</v>
      </c>
      <c r="F39" s="22">
        <v>7105.5442899999998</v>
      </c>
      <c r="G39" s="23">
        <f t="shared" si="6"/>
        <v>100</v>
      </c>
      <c r="H39" s="24">
        <f t="shared" si="5"/>
        <v>79.964518797705125</v>
      </c>
    </row>
    <row r="40" spans="1:8" ht="15" x14ac:dyDescent="0.25">
      <c r="A40" s="5" t="s">
        <v>62</v>
      </c>
      <c r="B40" s="10" t="s">
        <v>63</v>
      </c>
      <c r="C40" s="28">
        <v>127430.09802</v>
      </c>
      <c r="D40" s="28">
        <v>123214.71278</v>
      </c>
      <c r="E40" s="22">
        <v>131274.85853999999</v>
      </c>
      <c r="F40" s="22">
        <v>130236.33343</v>
      </c>
      <c r="G40" s="23">
        <f t="shared" si="6"/>
        <v>99.208892607807655</v>
      </c>
      <c r="H40" s="24">
        <f t="shared" si="5"/>
        <v>105.69868686261283</v>
      </c>
    </row>
    <row r="41" spans="1:8" ht="15" x14ac:dyDescent="0.25">
      <c r="A41" s="6" t="s">
        <v>64</v>
      </c>
      <c r="B41" s="10" t="s">
        <v>65</v>
      </c>
      <c r="C41" s="27">
        <f t="shared" ref="C41" si="7">C42</f>
        <v>50165.4</v>
      </c>
      <c r="D41" s="27">
        <f t="shared" ref="C41:D41" si="8">D42</f>
        <v>49855.839999999997</v>
      </c>
      <c r="E41" s="9">
        <f>E42+E43</f>
        <v>50770</v>
      </c>
      <c r="F41" s="9">
        <f>F42+F43</f>
        <v>49527.993999999999</v>
      </c>
      <c r="G41" s="20">
        <f t="shared" si="6"/>
        <v>97.553661611187707</v>
      </c>
      <c r="H41" s="21">
        <f t="shared" si="5"/>
        <v>99.342412042400653</v>
      </c>
    </row>
    <row r="42" spans="1:8" ht="15" x14ac:dyDescent="0.25">
      <c r="A42" s="5" t="s">
        <v>66</v>
      </c>
      <c r="B42" s="10" t="s">
        <v>67</v>
      </c>
      <c r="C42" s="28">
        <v>50165.4</v>
      </c>
      <c r="D42" s="28">
        <v>49855.839999999997</v>
      </c>
      <c r="E42" s="22">
        <v>49745.157890000002</v>
      </c>
      <c r="F42" s="22">
        <v>48503.151890000001</v>
      </c>
      <c r="G42" s="23">
        <f t="shared" si="6"/>
        <v>97.503262523065231</v>
      </c>
      <c r="H42" s="24">
        <f t="shared" si="5"/>
        <v>97.286801084887955</v>
      </c>
    </row>
    <row r="43" spans="1:8" ht="15" x14ac:dyDescent="0.25">
      <c r="A43" s="5" t="s">
        <v>94</v>
      </c>
      <c r="B43" s="10" t="s">
        <v>95</v>
      </c>
      <c r="C43" s="28"/>
      <c r="D43" s="28"/>
      <c r="E43" s="22">
        <v>1024.84211</v>
      </c>
      <c r="F43" s="22">
        <v>1024.84211</v>
      </c>
      <c r="G43" s="23">
        <f t="shared" si="6"/>
        <v>100</v>
      </c>
      <c r="H43" s="24"/>
    </row>
    <row r="44" spans="1:8" ht="15" x14ac:dyDescent="0.25">
      <c r="A44" s="6" t="s">
        <v>68</v>
      </c>
      <c r="B44" s="10" t="s">
        <v>69</v>
      </c>
      <c r="C44" s="27">
        <f>SUM(C45:C46)</f>
        <v>5512.4358000000002</v>
      </c>
      <c r="D44" s="27">
        <f>SUM(D45:D46)</f>
        <v>5335.0477200000005</v>
      </c>
      <c r="E44" s="9">
        <f>SUM(E45:E46)</f>
        <v>6134.5044600000001</v>
      </c>
      <c r="F44" s="9">
        <f>SUM(F45:F46)</f>
        <v>6050.3268600000001</v>
      </c>
      <c r="G44" s="20">
        <f t="shared" ref="G44:G46" si="9">F44/E44*100</f>
        <v>98.627801144348666</v>
      </c>
      <c r="H44" s="21">
        <f>F44/D44*100</f>
        <v>113.40717417238022</v>
      </c>
    </row>
    <row r="45" spans="1:8" ht="15" x14ac:dyDescent="0.25">
      <c r="A45" s="5" t="s">
        <v>70</v>
      </c>
      <c r="B45" s="10" t="s">
        <v>71</v>
      </c>
      <c r="C45" s="28">
        <v>3670</v>
      </c>
      <c r="D45" s="28">
        <v>3500</v>
      </c>
      <c r="E45" s="22">
        <v>4200</v>
      </c>
      <c r="F45" s="22">
        <v>4200</v>
      </c>
      <c r="G45" s="23">
        <f t="shared" si="9"/>
        <v>100</v>
      </c>
      <c r="H45" s="24">
        <f>F45/D45*100</f>
        <v>120</v>
      </c>
    </row>
    <row r="46" spans="1:8" ht="22.5" customHeight="1" x14ac:dyDescent="0.25">
      <c r="A46" s="5" t="s">
        <v>72</v>
      </c>
      <c r="B46" s="10" t="s">
        <v>73</v>
      </c>
      <c r="C46" s="28">
        <v>1842.4358</v>
      </c>
      <c r="D46" s="28">
        <v>1835.04772</v>
      </c>
      <c r="E46" s="22">
        <v>1934.5044600000001</v>
      </c>
      <c r="F46" s="22">
        <v>1850.3268599999999</v>
      </c>
      <c r="G46" s="23">
        <f t="shared" si="9"/>
        <v>95.648622076580779</v>
      </c>
      <c r="H46" s="24"/>
    </row>
    <row r="47" spans="1:8" ht="15" x14ac:dyDescent="0.25">
      <c r="A47" s="6" t="s">
        <v>74</v>
      </c>
      <c r="B47" s="11"/>
      <c r="C47" s="27">
        <f t="shared" ref="C47:D47" si="10">C44+C41+C37+C35+C29+C22+C17+C15+C13+C5+C27</f>
        <v>2491246.27036</v>
      </c>
      <c r="D47" s="27">
        <f t="shared" si="10"/>
        <v>2432329.9491300001</v>
      </c>
      <c r="E47" s="9">
        <f>E44+E41+E37+E35+E29+E22+E17+E15+E13+E5+E27</f>
        <v>2736087.8070799992</v>
      </c>
      <c r="F47" s="9">
        <f>F44+F41+F37+F35+F29+F22+F17+F15+F13+F5+F27</f>
        <v>2694351.9841999998</v>
      </c>
      <c r="G47" s="20">
        <f>F47/E47*100</f>
        <v>98.47461683166739</v>
      </c>
      <c r="H47" s="21">
        <f>F47/D47*100</f>
        <v>110.77247086332676</v>
      </c>
    </row>
  </sheetData>
  <mergeCells count="2">
    <mergeCell ref="A1:G1"/>
    <mergeCell ref="A2:G2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2022-04-12T10:02:29Z</cp:lastPrinted>
  <dcterms:created xsi:type="dcterms:W3CDTF">2017-05-25T10:54:37Z</dcterms:created>
  <dcterms:modified xsi:type="dcterms:W3CDTF">2024-02-19T09:49:31Z</dcterms:modified>
</cp:coreProperties>
</file>