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МП\Для сайта\"/>
    </mc:Choice>
  </mc:AlternateContent>
  <xr:revisionPtr revIDLastSave="0" documentId="8_{2D6D9147-63DC-4E0B-AF67-3707EEEFE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18" i="2"/>
  <c r="I81" i="2"/>
  <c r="I82" i="2" s="1"/>
  <c r="H15" i="2"/>
  <c r="G17" i="2"/>
  <c r="L15" i="2"/>
  <c r="M15" i="2"/>
  <c r="K15" i="2"/>
  <c r="I15" i="2"/>
  <c r="J15" i="2"/>
  <c r="I14" i="2" l="1"/>
  <c r="J81" i="2"/>
  <c r="K65" i="2"/>
  <c r="L75" i="2"/>
  <c r="M80" i="2"/>
  <c r="M78" i="2"/>
  <c r="M77" i="2"/>
  <c r="M79" i="2"/>
  <c r="K81" i="2"/>
  <c r="K82" i="2" s="1"/>
  <c r="K14" i="2" s="1"/>
  <c r="L81" i="2"/>
  <c r="L82" i="2" s="1"/>
  <c r="L14" i="2" s="1"/>
  <c r="H81" i="2"/>
  <c r="H82" i="2" s="1"/>
  <c r="H14" i="2" s="1"/>
  <c r="M81" i="2" l="1"/>
  <c r="M82" i="2" s="1"/>
  <c r="M14" i="2" s="1"/>
  <c r="J82" i="2"/>
  <c r="J14" i="2" s="1"/>
  <c r="G14" i="2" l="1"/>
  <c r="G15" i="2"/>
</calcChain>
</file>

<file path=xl/sharedStrings.xml><?xml version="1.0" encoding="utf-8"?>
<sst xmlns="http://schemas.openxmlformats.org/spreadsheetml/2006/main" count="88" uniqueCount="87">
  <si>
    <t>Источник финансирования муниципальной программы</t>
  </si>
  <si>
    <t>Всего</t>
  </si>
  <si>
    <t>«Дорожное хозяйство и транспортное обслуживание муниципального района Мелеузовский район Республики Башкортостан»</t>
  </si>
  <si>
    <t>Перечень объектов дорожного хозяйства,</t>
  </si>
  <si>
    <t>по содержанию, ремонту, капитальному ремонту, строительству и реконструкции автомобильных дорог</t>
  </si>
  <si>
    <t>общего пользования местного значения в рамках</t>
  </si>
  <si>
    <t>муниципальной программы</t>
  </si>
  <si>
    <t>(наименование муниципальной программы)</t>
  </si>
  <si>
    <t>N п/п</t>
  </si>
  <si>
    <t>Наименование и местонахождение объекта</t>
  </si>
  <si>
    <t>Ввод мощности объекта в соответствующих единицах измерения, км</t>
  </si>
  <si>
    <t>Сроки строительства объекта, ввода в эксплуатацию</t>
  </si>
  <si>
    <t>Сметная стоимость объекта в действующих ценах, тыс. рублей</t>
  </si>
  <si>
    <t>Объемы финансирования, тыс. рублей (с одним десятичным знаком после запятой)</t>
  </si>
  <si>
    <t>в том числе по годам</t>
  </si>
  <si>
    <t xml:space="preserve"> км</t>
  </si>
  <si>
    <t>2022-2027 гг.</t>
  </si>
  <si>
    <t>МР, РБ</t>
  </si>
  <si>
    <t>Ремонт а/д д. Смаково, ул. Центральная</t>
  </si>
  <si>
    <t>Ремонт а/д д. Янги-Аул, ул. Трудовая</t>
  </si>
  <si>
    <t>Ремонт а/д д. Смаково, ул. Правонабережная</t>
  </si>
  <si>
    <t>Ремонт а/д д. Малошарипово, ул. Г. Исянюлова</t>
  </si>
  <si>
    <t>Ишимбай - с. Воскресенское -Мелеуз (ул. Ленина с. Воскресенксое)</t>
  </si>
  <si>
    <t>с. Васильевка, ул. Кочеткова (ул. Береговая)</t>
  </si>
  <si>
    <t>Хлебодаровка - Александровка</t>
  </si>
  <si>
    <t>Уфа-Оренбург д.Каран (ул.Тулпара)- д.Тамьян (ул Озерная) д.Ташлыкуль (ул.М.Суярова, ул.Береговая)</t>
  </si>
  <si>
    <t>подъезд к д.Конаревка</t>
  </si>
  <si>
    <t>Кизрай - а/д Смаково-Басурмановка-Юмагузино- Воскресенское</t>
  </si>
  <si>
    <t>Янги-Аул-Исламгулово</t>
  </si>
  <si>
    <t>г. Мелеуз-с. Федоровка (д.Романовка)- с.Троицкое (ул.Тульская)-а/д подъезд от Уфа- Оренбург к а/д Мелеуз-Федоровка</t>
  </si>
  <si>
    <t>от а/д Мелеуз - Федоровка (подъезд к д. Саитовский)</t>
  </si>
  <si>
    <t>от а/д Смаково - Басурмановка - Юмагузино - Воскресенское (подъезд к д.Малошарипово)</t>
  </si>
  <si>
    <t>Смаково - Янги-Аул</t>
  </si>
  <si>
    <t>подъезд к а/д Уфа-Оренбург к а/д Мелеуз-Федоровка</t>
  </si>
  <si>
    <t>х.Красногорский - д. Береговка</t>
  </si>
  <si>
    <t>с.Нугуш - д.Серять</t>
  </si>
  <si>
    <t>д.Янги-аул - х.Красногорский</t>
  </si>
  <si>
    <t>подъезд к д.Муллагулово</t>
  </si>
  <si>
    <t>а/д с. Антоновка- до перекрестка на д.Конаревка</t>
  </si>
  <si>
    <t>а/д "Уфа-Оренбург" -  д.Сабашево</t>
  </si>
  <si>
    <t>а/д"Уфа-Оренбург"-  д.Столяровка</t>
  </si>
  <si>
    <t>а/д "Мелеуз-Федоровка"- до а/д "западная объездная г. Мелеуз"</t>
  </si>
  <si>
    <t>подъездная автодорога БОС</t>
  </si>
  <si>
    <t>южный подъезд к г. Салават</t>
  </si>
  <si>
    <t>от с. Нугуш до национального парка "Башкирия"</t>
  </si>
  <si>
    <t>Содержание и ремонт дорог</t>
  </si>
  <si>
    <t>Ремонт дорог местного значения МР Мелеузовский район РБ</t>
  </si>
  <si>
    <t xml:space="preserve">Содержание автомобильных дорог общего пользования местного значения и сооружений на них в муниципальном районе Мелеузовский район Республики Башкортостан </t>
  </si>
  <si>
    <t>Нераспределённый лимит</t>
  </si>
  <si>
    <t>перевозки</t>
  </si>
  <si>
    <t>Текущий ремонт автомобильных дорог с. Богородское (ул. Заречная, ул. Центральная)</t>
  </si>
  <si>
    <t>Текущий ремонт автомобильной дороги д. Антоновка - д. Романовка (Мелеуз - Федоровка)</t>
  </si>
  <si>
    <t>Текущий ремонт автомобильной дороги д. Хлебодаровка - с. Александровка</t>
  </si>
  <si>
    <t>Текущий ремонт автомобильной дороги Ишимбай - с. Воскресенское - Мелеуз (ул. Ленина с. Воскресенское)</t>
  </si>
  <si>
    <t>Текущий ремонт автомобильной дороги д. Верхнеюлдашево, д. Узя</t>
  </si>
  <si>
    <t>Текущий ремонт х. Серять до границы Кугарчинского района</t>
  </si>
  <si>
    <t>Содержание автомобильной дороги по ул. Тулпара д. Каран</t>
  </si>
  <si>
    <t>Текущий ремонт автомобильной дороги Даниловка-Корнеевка</t>
  </si>
  <si>
    <t>Текущий ремонт и восстановление дорожного полотна ул. Коммунистическая с. Нордовка</t>
  </si>
  <si>
    <t>Капитальный ремонт дорожного полотна ул. Кубекова, д. Тамьян</t>
  </si>
  <si>
    <t>Текущий ремонт автомобильной дороги с. Зирган (ул. Советская)</t>
  </si>
  <si>
    <t>Прочая закупка Текущий ремонт автомобильной дороги д. Сарышево ул. Аминева</t>
  </si>
  <si>
    <t>Текущий ремонт автомобильной дороги Верхнеюлдашево</t>
  </si>
  <si>
    <t>Текущий ремонт и восстановление дорожного полотна с обустройством прилегающей территории в д. Давлеткулово</t>
  </si>
  <si>
    <t xml:space="preserve">Содержание автомобильных дорог общего пользования местного значения и сооружений на них </t>
  </si>
  <si>
    <t>Текущий ремонт автомобильных дорог с. Нугуш (ул. Заречная, ул. Гагарина, ул. Колеганова, ул. Строительная, ул. Набережная)</t>
  </si>
  <si>
    <t>Работы по содержанию автомобильных дорог общего пользования местного значения и сооружений</t>
  </si>
  <si>
    <t>Текущий ремонт автомобильных дорог Корнеевка-Даниловка, Нордовка-граница Федоровского района, Сухаревка-Новая Слободка, Сухаревка, Даниловка, Покровка, Корнеевка</t>
  </si>
  <si>
    <t>Текущий ремонт автомобильных дорог д. Тюляково, д. Первомайская, д. Самойловка, д. Бельский, д. Ташлыкуль, д. Тамьян, с. Зирган</t>
  </si>
  <si>
    <t>Текущий ремонт автомобильных дорог от а/д Мелеуз-Федоровка до д. Саитовский, а/д д. Новая Казанковка ул. Центральная, а/д. д. Петропавловка ул. Центральная</t>
  </si>
  <si>
    <t>Текущий ремонт автомобильных дорог с.Нугуш муниципального района Мелеузовский район Республики Башкортостан</t>
  </si>
  <si>
    <t>Текущий ремонт дорог ГП Мелеуз, ул. Лазо, пл. Лесокомбината, въезд Автовокзала, подъезд к пешеходной зоне р. Мелеузка</t>
  </si>
  <si>
    <t>Текущий ремонт подходов, подъездов к учебным, дошкольным учреждениям, дорог с деформациями в ГП Мелеуз</t>
  </si>
  <si>
    <t>Текущий ремонт дорог ГП Мелеуз, ул. Совхозная, Бурангулова</t>
  </si>
  <si>
    <t>Текущий ремонт дорог ГП Мелеуз, ул. Ленина от южного переезда, Доковская от Ленина, Левонабережная, Бурангулова</t>
  </si>
  <si>
    <t>Текущий ремонт дорог ГП Мелеуз, ул. Элеваторная от Вокзальная, Левонабережная к Бурангулова, Восточная, Худайбердина, Строителей</t>
  </si>
  <si>
    <t>Текущий ремонт дорог ГП Мелеуз, ул. Уральская, Гаражная, Каранская, 50 лет СССР, Октябрьская</t>
  </si>
  <si>
    <t>Текущий ремонт дорог ГП Мелеуз, ул. Ленина, Береговая, Шлычкова, Химзавода</t>
  </si>
  <si>
    <t>Текущий ремонт дорог ГП Мелеуз, ул.Ленина</t>
  </si>
  <si>
    <t>Текущий ремонт дорог ГП Мелеуз, ул. Ленина</t>
  </si>
  <si>
    <t>Текущий ремонт дорог ГП Мелеуз, ул. Первомайская</t>
  </si>
  <si>
    <t>Текущий ремонт дорог ГП Мелеуз, ул. Первомайская, от Ленина до Октябрьской</t>
  </si>
  <si>
    <t xml:space="preserve">                         Приложение № 3</t>
  </si>
  <si>
    <t>Текущий ремонт дорог ГП Мелеуз, ул. Первомайская, Цюрупы, Северная, Совхозная</t>
  </si>
  <si>
    <t>Текущий ремонт дорог ГП Мелеуз (отсыпка)</t>
  </si>
  <si>
    <t>Текущий ремонт дорог ГП Мелеуз  (отсыпка)</t>
  </si>
  <si>
    <r>
      <t xml:space="preserve">приложение № 3 к постановлению главы Администрации муниицпального района Мелеузовский район Республики Башкортостан от </t>
    </r>
    <r>
      <rPr>
        <u/>
        <sz val="11"/>
        <color theme="1"/>
        <rFont val="Times New Roman"/>
        <family val="1"/>
        <charset val="204"/>
      </rPr>
      <t>"___" _____________</t>
    </r>
    <r>
      <rPr>
        <sz val="11"/>
        <color theme="1"/>
        <rFont val="Times New Roman"/>
        <family val="1"/>
        <charset val="204"/>
      </rPr>
      <t xml:space="preserve">   №_____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</si>
</sst>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2" fontId="9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5"/>
  <sheetViews>
    <sheetView tabSelected="1" view="pageBreakPreview" zoomScaleSheetLayoutView="100" workbookViewId="0">
      <selection activeCell="A85" sqref="A85"/>
    </sheetView>
  </sheetViews>
  <sheetFormatPr defaultRowHeight="15" x14ac:dyDescent="0.25"/>
  <cols>
    <col min="1" max="1" width="4.7109375" customWidth="1"/>
    <col min="2" max="2" width="36.5703125" customWidth="1"/>
    <col min="3" max="3" width="12.28515625" style="36" customWidth="1"/>
    <col min="4" max="4" width="9" style="12" customWidth="1"/>
    <col min="5" max="5" width="10" customWidth="1"/>
    <col min="6" max="6" width="10.42578125" customWidth="1"/>
    <col min="7" max="7" width="15.5703125" customWidth="1"/>
    <col min="8" max="8" width="13.140625" style="16" customWidth="1"/>
    <col min="9" max="9" width="8.7109375" style="16" customWidth="1"/>
    <col min="10" max="10" width="10.28515625" style="16" customWidth="1"/>
    <col min="11" max="12" width="10.85546875" style="16" customWidth="1"/>
    <col min="13" max="13" width="11" style="16" customWidth="1"/>
  </cols>
  <sheetData>
    <row r="1" spans="1:14" ht="62.25" customHeight="1" x14ac:dyDescent="0.25">
      <c r="H1" s="38"/>
      <c r="I1" s="55" t="s">
        <v>86</v>
      </c>
      <c r="J1" s="55"/>
      <c r="K1" s="55"/>
      <c r="L1" s="55"/>
      <c r="M1" s="55"/>
    </row>
    <row r="2" spans="1:14" ht="15" customHeight="1" x14ac:dyDescent="0.25">
      <c r="D2" s="10"/>
      <c r="G2" s="22"/>
      <c r="H2" s="59" t="s">
        <v>82</v>
      </c>
      <c r="I2" s="59"/>
      <c r="J2" s="59"/>
      <c r="K2" s="59"/>
      <c r="L2" s="59"/>
      <c r="M2" s="59"/>
    </row>
    <row r="3" spans="1:14" ht="15" customHeight="1" x14ac:dyDescent="0.2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15" customHeight="1" x14ac:dyDescent="0.25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5" customHeight="1" x14ac:dyDescent="0.25">
      <c r="A5" s="49" t="s">
        <v>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5" customHeight="1" x14ac:dyDescent="0.2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4" ht="15" customHeight="1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4" ht="15" customHeight="1" x14ac:dyDescent="0.2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1:14" ht="25.5" customHeight="1" x14ac:dyDescent="0.25">
      <c r="A10" s="56" t="s">
        <v>8</v>
      </c>
      <c r="B10" s="58" t="s">
        <v>9</v>
      </c>
      <c r="C10" s="57" t="s">
        <v>10</v>
      </c>
      <c r="D10" s="57" t="s">
        <v>11</v>
      </c>
      <c r="E10" s="57" t="s">
        <v>12</v>
      </c>
      <c r="F10" s="57" t="s">
        <v>0</v>
      </c>
      <c r="G10" s="50" t="s">
        <v>13</v>
      </c>
      <c r="H10" s="51"/>
      <c r="I10" s="51"/>
      <c r="J10" s="51"/>
      <c r="K10" s="51"/>
      <c r="L10" s="51"/>
      <c r="M10" s="52"/>
      <c r="N10" s="1"/>
    </row>
    <row r="11" spans="1:14" ht="33.75" customHeight="1" x14ac:dyDescent="0.25">
      <c r="A11" s="56"/>
      <c r="B11" s="58"/>
      <c r="C11" s="57"/>
      <c r="D11" s="57"/>
      <c r="E11" s="57"/>
      <c r="F11" s="57"/>
      <c r="G11" s="58" t="s">
        <v>1</v>
      </c>
      <c r="H11" s="50" t="s">
        <v>14</v>
      </c>
      <c r="I11" s="51"/>
      <c r="J11" s="51"/>
      <c r="K11" s="51"/>
      <c r="L11" s="51"/>
      <c r="M11" s="52"/>
      <c r="N11" s="1"/>
    </row>
    <row r="12" spans="1:14" ht="38.25" customHeight="1" x14ac:dyDescent="0.25">
      <c r="A12" s="56"/>
      <c r="B12" s="58"/>
      <c r="C12" s="57"/>
      <c r="D12" s="57"/>
      <c r="E12" s="57"/>
      <c r="F12" s="57"/>
      <c r="G12" s="58"/>
      <c r="H12" s="9">
        <v>2022</v>
      </c>
      <c r="I12" s="9">
        <v>2023</v>
      </c>
      <c r="J12" s="9">
        <v>2024</v>
      </c>
      <c r="K12" s="9">
        <v>2025</v>
      </c>
      <c r="L12" s="9">
        <v>2026</v>
      </c>
      <c r="M12" s="9">
        <v>2027</v>
      </c>
      <c r="N12" s="2"/>
    </row>
    <row r="13" spans="1:14" x14ac:dyDescent="0.25">
      <c r="A13" s="17">
        <v>1</v>
      </c>
      <c r="B13" s="17">
        <v>2</v>
      </c>
      <c r="C13" s="17">
        <v>3</v>
      </c>
      <c r="D13" s="19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</row>
    <row r="14" spans="1:14" s="45" customFormat="1" ht="0.75" customHeight="1" x14ac:dyDescent="0.25">
      <c r="A14" s="41"/>
      <c r="B14" s="41"/>
      <c r="C14" s="41"/>
      <c r="D14" s="42"/>
      <c r="E14" s="41"/>
      <c r="F14" s="41"/>
      <c r="G14" s="43">
        <f>H14+I14+J14+K14+L14+M14</f>
        <v>672299.1399999999</v>
      </c>
      <c r="H14" s="44">
        <f t="shared" ref="H14:M14" si="0">H15+H82</f>
        <v>127509.23999999998</v>
      </c>
      <c r="I14" s="44">
        <f t="shared" si="0"/>
        <v>127161.1</v>
      </c>
      <c r="J14" s="44">
        <f t="shared" si="0"/>
        <v>129859.49999999999</v>
      </c>
      <c r="K14" s="44">
        <f t="shared" si="0"/>
        <v>91915.1</v>
      </c>
      <c r="L14" s="44">
        <f t="shared" si="0"/>
        <v>94237.1</v>
      </c>
      <c r="M14" s="44">
        <f t="shared" si="0"/>
        <v>101617.1</v>
      </c>
    </row>
    <row r="15" spans="1:14" ht="0.75" hidden="1" customHeight="1" x14ac:dyDescent="0.25">
      <c r="A15" s="17"/>
      <c r="B15" s="26" t="s">
        <v>45</v>
      </c>
      <c r="C15" s="17"/>
      <c r="D15" s="19"/>
      <c r="E15" s="17"/>
      <c r="F15" s="17"/>
      <c r="G15" s="25">
        <f>H15+I15+J15+K15+L15+M15</f>
        <v>571404.69999999995</v>
      </c>
      <c r="H15" s="46">
        <f>H16+H18</f>
        <v>127278</v>
      </c>
      <c r="I15" s="46">
        <f t="shared" ref="I15:J15" si="1">I16+I18</f>
        <v>93248.6</v>
      </c>
      <c r="J15" s="46">
        <f t="shared" si="1"/>
        <v>99536.299999999988</v>
      </c>
      <c r="K15" s="46">
        <f>K16+K18</f>
        <v>83780.600000000006</v>
      </c>
      <c r="L15" s="46">
        <f t="shared" ref="L15:M15" si="2">L16+L18</f>
        <v>83780.600000000006</v>
      </c>
      <c r="M15" s="46">
        <f t="shared" si="2"/>
        <v>83780.600000000006</v>
      </c>
    </row>
    <row r="16" spans="1:14" ht="69" customHeight="1" x14ac:dyDescent="0.25">
      <c r="A16" s="5">
        <v>1</v>
      </c>
      <c r="B16" s="27" t="s">
        <v>47</v>
      </c>
      <c r="C16" s="17" t="s">
        <v>15</v>
      </c>
      <c r="D16" s="7" t="s">
        <v>16</v>
      </c>
      <c r="E16" s="4"/>
      <c r="F16" s="4" t="s">
        <v>17</v>
      </c>
      <c r="G16" s="25">
        <f>H16+I16+J16+K16+L16+M16</f>
        <v>147864.6</v>
      </c>
      <c r="H16" s="24">
        <v>24644.1</v>
      </c>
      <c r="I16" s="24">
        <v>24644.1</v>
      </c>
      <c r="J16" s="24">
        <v>24644.1</v>
      </c>
      <c r="K16" s="24">
        <v>24644.1</v>
      </c>
      <c r="L16" s="24">
        <v>24644.1</v>
      </c>
      <c r="M16" s="24">
        <v>24644.1</v>
      </c>
    </row>
    <row r="17" spans="1:13" ht="24.75" hidden="1" customHeight="1" x14ac:dyDescent="0.25">
      <c r="A17" s="20"/>
      <c r="B17" s="4" t="s">
        <v>49</v>
      </c>
      <c r="C17" s="17"/>
      <c r="D17" s="19"/>
      <c r="E17" s="4"/>
      <c r="F17" s="4"/>
      <c r="G17" s="25">
        <f>H17+I17+J17+K17+L17+M17</f>
        <v>65790.7</v>
      </c>
      <c r="H17" s="24">
        <v>15190.7</v>
      </c>
      <c r="I17" s="24">
        <v>12300</v>
      </c>
      <c r="J17" s="24">
        <v>12300</v>
      </c>
      <c r="K17" s="24">
        <v>0</v>
      </c>
      <c r="L17" s="24">
        <v>13000</v>
      </c>
      <c r="M17" s="24">
        <v>13000</v>
      </c>
    </row>
    <row r="18" spans="1:13" ht="32.25" customHeight="1" x14ac:dyDescent="0.25">
      <c r="A18" s="5">
        <v>2</v>
      </c>
      <c r="B18" s="6" t="s">
        <v>46</v>
      </c>
      <c r="C18" s="9"/>
      <c r="D18" s="28" t="s">
        <v>16</v>
      </c>
      <c r="E18" s="6"/>
      <c r="F18" s="6"/>
      <c r="G18" s="25">
        <f>H18+I18+J18+K18+L18+M18</f>
        <v>423540.1</v>
      </c>
      <c r="H18" s="47">
        <v>102633.9</v>
      </c>
      <c r="I18" s="47">
        <v>68604.5</v>
      </c>
      <c r="J18" s="47">
        <v>74892.2</v>
      </c>
      <c r="K18" s="47">
        <v>59136.5</v>
      </c>
      <c r="L18" s="47">
        <v>59136.5</v>
      </c>
      <c r="M18" s="47">
        <v>59136.5</v>
      </c>
    </row>
    <row r="19" spans="1:13" ht="38.25" x14ac:dyDescent="0.25">
      <c r="A19" s="20"/>
      <c r="B19" s="8" t="s">
        <v>50</v>
      </c>
      <c r="C19" s="20">
        <v>2.2000000000000002</v>
      </c>
      <c r="D19" s="19">
        <v>2022</v>
      </c>
      <c r="E19" s="4"/>
      <c r="F19" s="4"/>
      <c r="G19" s="8"/>
      <c r="H19" s="24">
        <v>7300.8</v>
      </c>
      <c r="I19" s="24"/>
      <c r="J19" s="24"/>
      <c r="K19" s="24"/>
      <c r="L19" s="24"/>
      <c r="M19" s="24"/>
    </row>
    <row r="20" spans="1:13" ht="38.25" x14ac:dyDescent="0.25">
      <c r="A20" s="21"/>
      <c r="B20" s="8" t="s">
        <v>51</v>
      </c>
      <c r="C20" s="11">
        <v>1</v>
      </c>
      <c r="D20" s="11">
        <v>2022</v>
      </c>
      <c r="E20" s="21"/>
      <c r="F20" s="21"/>
      <c r="G20" s="21"/>
      <c r="H20" s="24">
        <v>5185.6000000000004</v>
      </c>
      <c r="I20" s="23"/>
      <c r="J20" s="24"/>
      <c r="K20" s="24"/>
      <c r="L20" s="24"/>
      <c r="M20" s="24"/>
    </row>
    <row r="21" spans="1:13" ht="25.5" x14ac:dyDescent="0.25">
      <c r="A21" s="21"/>
      <c r="B21" s="29" t="s">
        <v>52</v>
      </c>
      <c r="C21" s="11">
        <v>1</v>
      </c>
      <c r="D21" s="11">
        <v>2022</v>
      </c>
      <c r="E21" s="21"/>
      <c r="F21" s="21"/>
      <c r="G21" s="21"/>
      <c r="H21" s="34">
        <v>5340.7</v>
      </c>
      <c r="I21" s="23"/>
      <c r="J21" s="24"/>
      <c r="K21" s="24"/>
      <c r="L21" s="24"/>
      <c r="M21" s="24"/>
    </row>
    <row r="22" spans="1:13" ht="38.25" x14ac:dyDescent="0.25">
      <c r="A22" s="21"/>
      <c r="B22" s="29" t="s">
        <v>53</v>
      </c>
      <c r="C22" s="11">
        <v>1</v>
      </c>
      <c r="D22" s="11">
        <v>2022</v>
      </c>
      <c r="E22" s="21"/>
      <c r="F22" s="21"/>
      <c r="G22" s="21"/>
      <c r="H22" s="31">
        <v>5399.9</v>
      </c>
      <c r="I22" s="23"/>
      <c r="J22" s="23"/>
      <c r="K22" s="24"/>
      <c r="L22" s="24"/>
      <c r="M22" s="24"/>
    </row>
    <row r="23" spans="1:13" ht="25.5" x14ac:dyDescent="0.25">
      <c r="A23" s="21"/>
      <c r="B23" s="8" t="s">
        <v>54</v>
      </c>
      <c r="C23" s="20">
        <v>1</v>
      </c>
      <c r="D23" s="11">
        <v>2022</v>
      </c>
      <c r="E23" s="21"/>
      <c r="F23" s="21"/>
      <c r="G23" s="21"/>
      <c r="H23" s="24">
        <v>1026.5</v>
      </c>
      <c r="I23" s="23"/>
      <c r="J23" s="23"/>
      <c r="K23" s="23"/>
      <c r="L23" s="23"/>
      <c r="M23" s="23"/>
    </row>
    <row r="24" spans="1:13" ht="25.5" x14ac:dyDescent="0.25">
      <c r="A24" s="21"/>
      <c r="B24" s="29" t="s">
        <v>55</v>
      </c>
      <c r="C24" s="20">
        <v>2.7</v>
      </c>
      <c r="D24" s="19">
        <v>2022</v>
      </c>
      <c r="E24" s="21"/>
      <c r="F24" s="21"/>
      <c r="G24" s="21"/>
      <c r="H24" s="31">
        <v>582.70000000000005</v>
      </c>
      <c r="I24" s="23"/>
      <c r="J24" s="23"/>
      <c r="K24" s="23"/>
      <c r="L24" s="23"/>
      <c r="M24" s="23"/>
    </row>
    <row r="25" spans="1:13" ht="25.5" x14ac:dyDescent="0.25">
      <c r="A25" s="21"/>
      <c r="B25" s="8" t="s">
        <v>56</v>
      </c>
      <c r="C25" s="20"/>
      <c r="D25" s="19">
        <v>2022</v>
      </c>
      <c r="E25" s="21"/>
      <c r="F25" s="21"/>
      <c r="G25" s="21"/>
      <c r="H25" s="24">
        <v>224.8</v>
      </c>
      <c r="I25" s="23"/>
      <c r="J25" s="23"/>
      <c r="K25" s="23"/>
      <c r="L25" s="23"/>
      <c r="M25" s="23"/>
    </row>
    <row r="26" spans="1:13" ht="25.5" x14ac:dyDescent="0.25">
      <c r="A26" s="21"/>
      <c r="B26" s="8" t="s">
        <v>57</v>
      </c>
      <c r="C26" s="20">
        <v>0.5</v>
      </c>
      <c r="D26" s="19">
        <v>2022</v>
      </c>
      <c r="E26" s="21"/>
      <c r="F26" s="21"/>
      <c r="G26" s="21"/>
      <c r="H26" s="35">
        <v>3680.3</v>
      </c>
      <c r="I26" s="23"/>
      <c r="J26" s="23"/>
      <c r="K26" s="23"/>
      <c r="L26" s="23"/>
      <c r="M26" s="23"/>
    </row>
    <row r="27" spans="1:13" ht="38.25" x14ac:dyDescent="0.25">
      <c r="A27" s="21"/>
      <c r="B27" s="8" t="s">
        <v>58</v>
      </c>
      <c r="C27" s="20">
        <v>0.5</v>
      </c>
      <c r="D27" s="19">
        <v>2022</v>
      </c>
      <c r="E27" s="21"/>
      <c r="F27" s="21"/>
      <c r="G27" s="21"/>
      <c r="H27" s="24">
        <v>2579.6</v>
      </c>
      <c r="I27" s="23"/>
      <c r="J27" s="23"/>
      <c r="K27" s="23"/>
      <c r="L27" s="23"/>
      <c r="M27" s="23"/>
    </row>
    <row r="28" spans="1:13" ht="25.5" x14ac:dyDescent="0.25">
      <c r="A28" s="21"/>
      <c r="B28" s="8" t="s">
        <v>59</v>
      </c>
      <c r="C28" s="20">
        <v>0.315</v>
      </c>
      <c r="D28" s="19">
        <v>2022</v>
      </c>
      <c r="E28" s="21"/>
      <c r="F28" s="21"/>
      <c r="G28" s="21"/>
      <c r="H28" s="24">
        <v>1477.5</v>
      </c>
      <c r="I28" s="23"/>
      <c r="J28" s="23"/>
      <c r="K28" s="23"/>
      <c r="L28" s="23"/>
      <c r="M28" s="23"/>
    </row>
    <row r="29" spans="1:13" ht="26.25" x14ac:dyDescent="0.25">
      <c r="A29" s="21"/>
      <c r="B29" s="3" t="s">
        <v>60</v>
      </c>
      <c r="C29" s="20">
        <v>1</v>
      </c>
      <c r="D29" s="19">
        <v>2022</v>
      </c>
      <c r="E29" s="21"/>
      <c r="F29" s="21"/>
      <c r="G29" s="21"/>
      <c r="H29" s="23">
        <v>3237</v>
      </c>
      <c r="I29" s="23"/>
      <c r="J29" s="23"/>
      <c r="K29" s="23"/>
      <c r="L29" s="23"/>
      <c r="M29" s="23"/>
    </row>
    <row r="30" spans="1:13" ht="57" customHeight="1" x14ac:dyDescent="0.25">
      <c r="A30" s="21"/>
      <c r="B30" s="30" t="s">
        <v>69</v>
      </c>
      <c r="C30" s="20">
        <v>0.83299999999999996</v>
      </c>
      <c r="D30" s="19">
        <v>2022</v>
      </c>
      <c r="E30" s="21"/>
      <c r="F30" s="21"/>
      <c r="G30" s="21"/>
      <c r="H30" s="23">
        <v>3112.8</v>
      </c>
      <c r="I30" s="23"/>
      <c r="J30" s="23"/>
      <c r="K30" s="23"/>
      <c r="L30" s="23"/>
      <c r="M30" s="23"/>
    </row>
    <row r="31" spans="1:13" ht="39" x14ac:dyDescent="0.25">
      <c r="A31" s="21"/>
      <c r="B31" s="3" t="s">
        <v>61</v>
      </c>
      <c r="C31" s="20">
        <v>0.7</v>
      </c>
      <c r="D31" s="19">
        <v>2022</v>
      </c>
      <c r="E31" s="21"/>
      <c r="F31" s="21"/>
      <c r="G31" s="21"/>
      <c r="H31" s="23">
        <v>2087.4</v>
      </c>
      <c r="I31" s="23"/>
      <c r="J31" s="23"/>
      <c r="K31" s="23"/>
      <c r="L31" s="23"/>
      <c r="M31" s="23"/>
    </row>
    <row r="32" spans="1:13" ht="35.25" customHeight="1" x14ac:dyDescent="0.25">
      <c r="A32" s="21"/>
      <c r="B32" s="29" t="s">
        <v>62</v>
      </c>
      <c r="C32" s="20">
        <v>2.54</v>
      </c>
      <c r="D32" s="19">
        <v>2022</v>
      </c>
      <c r="E32" s="21"/>
      <c r="F32" s="21"/>
      <c r="G32" s="21"/>
      <c r="H32" s="32">
        <v>1150.2</v>
      </c>
      <c r="I32" s="23"/>
      <c r="J32" s="23"/>
      <c r="K32" s="23"/>
      <c r="L32" s="23"/>
      <c r="M32" s="23"/>
    </row>
    <row r="33" spans="1:13" ht="51" x14ac:dyDescent="0.25">
      <c r="A33" s="21"/>
      <c r="B33" s="8" t="s">
        <v>63</v>
      </c>
      <c r="C33" s="20">
        <v>0.85</v>
      </c>
      <c r="D33" s="19">
        <v>2022</v>
      </c>
      <c r="E33" s="21"/>
      <c r="F33" s="21"/>
      <c r="G33" s="21"/>
      <c r="H33" s="35">
        <v>2895</v>
      </c>
      <c r="I33" s="23"/>
      <c r="J33" s="23"/>
      <c r="K33" s="23"/>
      <c r="L33" s="23"/>
      <c r="M33" s="23"/>
    </row>
    <row r="34" spans="1:13" ht="41.25" customHeight="1" x14ac:dyDescent="0.25">
      <c r="A34" s="21"/>
      <c r="B34" s="8" t="s">
        <v>64</v>
      </c>
      <c r="C34" s="20"/>
      <c r="D34" s="19">
        <v>2022</v>
      </c>
      <c r="E34" s="21"/>
      <c r="F34" s="21"/>
      <c r="G34" s="21"/>
      <c r="H34" s="35">
        <v>1325.2</v>
      </c>
      <c r="I34" s="23"/>
      <c r="J34" s="23"/>
      <c r="K34" s="23"/>
      <c r="L34" s="23"/>
      <c r="M34" s="23"/>
    </row>
    <row r="35" spans="1:13" ht="51" x14ac:dyDescent="0.25">
      <c r="A35" s="21"/>
      <c r="B35" s="8" t="s">
        <v>65</v>
      </c>
      <c r="C35" s="20">
        <v>0.37</v>
      </c>
      <c r="D35" s="19">
        <v>2022</v>
      </c>
      <c r="E35" s="21"/>
      <c r="F35" s="21"/>
      <c r="G35" s="21"/>
      <c r="H35" s="35">
        <v>700</v>
      </c>
      <c r="I35" s="23"/>
      <c r="J35" s="23"/>
      <c r="K35" s="23"/>
      <c r="L35" s="23"/>
      <c r="M35" s="23"/>
    </row>
    <row r="36" spans="1:13" ht="38.25" x14ac:dyDescent="0.25">
      <c r="A36" s="21"/>
      <c r="B36" s="8" t="s">
        <v>66</v>
      </c>
      <c r="C36" s="20">
        <v>0.95</v>
      </c>
      <c r="D36" s="19">
        <v>2022</v>
      </c>
      <c r="E36" s="21"/>
      <c r="F36" s="21"/>
      <c r="G36" s="21"/>
      <c r="H36" s="35">
        <v>5277.3</v>
      </c>
      <c r="I36" s="23"/>
      <c r="J36" s="23"/>
      <c r="K36" s="23"/>
      <c r="L36" s="23"/>
      <c r="M36" s="23"/>
    </row>
    <row r="37" spans="1:13" ht="63.75" x14ac:dyDescent="0.25">
      <c r="A37" s="21"/>
      <c r="B37" s="8" t="s">
        <v>67</v>
      </c>
      <c r="C37" s="20">
        <v>3.9</v>
      </c>
      <c r="D37" s="19">
        <v>2022</v>
      </c>
      <c r="E37" s="21"/>
      <c r="F37" s="21"/>
      <c r="G37" s="21"/>
      <c r="H37" s="35">
        <v>5050.8</v>
      </c>
      <c r="I37" s="23"/>
      <c r="J37" s="23"/>
      <c r="K37" s="23"/>
      <c r="L37" s="23"/>
      <c r="M37" s="23"/>
    </row>
    <row r="38" spans="1:13" ht="51" x14ac:dyDescent="0.25">
      <c r="A38" s="21"/>
      <c r="B38" s="8" t="s">
        <v>68</v>
      </c>
      <c r="C38" s="20">
        <v>3.9</v>
      </c>
      <c r="D38" s="19">
        <v>2022</v>
      </c>
      <c r="E38" s="21"/>
      <c r="F38" s="21"/>
      <c r="G38" s="21"/>
      <c r="H38" s="35">
        <v>1927.4</v>
      </c>
      <c r="I38" s="23"/>
      <c r="J38" s="23"/>
      <c r="K38" s="23"/>
      <c r="L38" s="23"/>
      <c r="M38" s="23"/>
    </row>
    <row r="39" spans="1:13" ht="51" x14ac:dyDescent="0.25">
      <c r="A39" s="21"/>
      <c r="B39" s="8" t="s">
        <v>70</v>
      </c>
      <c r="C39" s="33">
        <v>0.5</v>
      </c>
      <c r="D39" s="19">
        <v>2022</v>
      </c>
      <c r="E39" s="21"/>
      <c r="F39" s="21"/>
      <c r="G39" s="21"/>
      <c r="H39" s="35">
        <v>995.9</v>
      </c>
      <c r="I39" s="23"/>
      <c r="J39" s="23"/>
      <c r="K39" s="23"/>
      <c r="L39" s="23"/>
      <c r="M39" s="23"/>
    </row>
    <row r="40" spans="1:13" ht="51" x14ac:dyDescent="0.25">
      <c r="A40" s="21"/>
      <c r="B40" s="8" t="s">
        <v>71</v>
      </c>
      <c r="C40" s="33">
        <v>1.7</v>
      </c>
      <c r="D40" s="19">
        <v>2022</v>
      </c>
      <c r="E40" s="21"/>
      <c r="F40" s="21"/>
      <c r="G40" s="21"/>
      <c r="H40" s="35">
        <v>2400.34</v>
      </c>
      <c r="I40" s="23"/>
      <c r="J40" s="23"/>
      <c r="K40" s="23"/>
      <c r="L40" s="23"/>
      <c r="M40" s="23"/>
    </row>
    <row r="41" spans="1:13" ht="51" customHeight="1" x14ac:dyDescent="0.25">
      <c r="A41" s="21"/>
      <c r="B41" s="8" t="s">
        <v>72</v>
      </c>
      <c r="C41" s="33">
        <v>0.875</v>
      </c>
      <c r="D41" s="19">
        <v>2022</v>
      </c>
      <c r="E41" s="21"/>
      <c r="F41" s="21"/>
      <c r="G41" s="21"/>
      <c r="H41" s="35">
        <v>1100.5</v>
      </c>
      <c r="I41" s="23"/>
      <c r="J41" s="23"/>
      <c r="K41" s="23"/>
      <c r="L41" s="23"/>
      <c r="M41" s="23"/>
    </row>
    <row r="42" spans="1:13" ht="25.5" x14ac:dyDescent="0.25">
      <c r="A42" s="21"/>
      <c r="B42" s="8" t="s">
        <v>73</v>
      </c>
      <c r="C42" s="33">
        <v>1.87</v>
      </c>
      <c r="D42" s="19">
        <v>2022</v>
      </c>
      <c r="E42" s="21"/>
      <c r="F42" s="21"/>
      <c r="G42" s="21"/>
      <c r="H42" s="35">
        <v>2294.2600000000002</v>
      </c>
      <c r="I42" s="23"/>
      <c r="J42" s="23"/>
      <c r="K42" s="23"/>
      <c r="L42" s="23"/>
      <c r="M42" s="23"/>
    </row>
    <row r="43" spans="1:13" ht="41.25" customHeight="1" x14ac:dyDescent="0.25">
      <c r="A43" s="21"/>
      <c r="B43" s="8" t="s">
        <v>74</v>
      </c>
      <c r="C43" s="33">
        <v>3.173</v>
      </c>
      <c r="D43" s="19">
        <v>2022</v>
      </c>
      <c r="E43" s="21"/>
      <c r="F43" s="21"/>
      <c r="G43" s="21"/>
      <c r="H43" s="35">
        <v>3669.4</v>
      </c>
      <c r="I43" s="23"/>
      <c r="J43" s="23"/>
      <c r="K43" s="23"/>
      <c r="L43" s="23"/>
      <c r="M43" s="23"/>
    </row>
    <row r="44" spans="1:13" ht="51" x14ac:dyDescent="0.25">
      <c r="A44" s="21"/>
      <c r="B44" s="8" t="s">
        <v>75</v>
      </c>
      <c r="C44" s="37">
        <v>4.43</v>
      </c>
      <c r="D44" s="19">
        <v>2022</v>
      </c>
      <c r="E44" s="21"/>
      <c r="F44" s="21"/>
      <c r="G44" s="21"/>
      <c r="H44" s="35">
        <v>4536.1000000000004</v>
      </c>
      <c r="I44" s="23"/>
      <c r="J44" s="23"/>
      <c r="K44" s="23"/>
      <c r="L44" s="23"/>
      <c r="M44" s="23"/>
    </row>
    <row r="45" spans="1:13" ht="38.25" x14ac:dyDescent="0.25">
      <c r="A45" s="21"/>
      <c r="B45" s="8" t="s">
        <v>76</v>
      </c>
      <c r="C45" s="37">
        <v>0.46</v>
      </c>
      <c r="D45" s="19">
        <v>2022</v>
      </c>
      <c r="E45" s="21"/>
      <c r="F45" s="21"/>
      <c r="G45" s="21"/>
      <c r="H45" s="35">
        <v>598.6</v>
      </c>
      <c r="I45" s="23"/>
      <c r="J45" s="23"/>
      <c r="K45" s="23"/>
      <c r="L45" s="23"/>
      <c r="M45" s="23"/>
    </row>
    <row r="46" spans="1:13" ht="25.5" x14ac:dyDescent="0.25">
      <c r="A46" s="21"/>
      <c r="B46" s="8" t="s">
        <v>77</v>
      </c>
      <c r="C46" s="33">
        <v>10.492000000000001</v>
      </c>
      <c r="D46" s="19">
        <v>2022</v>
      </c>
      <c r="E46" s="21"/>
      <c r="F46" s="21"/>
      <c r="G46" s="21"/>
      <c r="H46" s="35">
        <v>12980.99</v>
      </c>
      <c r="I46" s="23"/>
      <c r="J46" s="23"/>
      <c r="K46" s="23"/>
      <c r="L46" s="23"/>
      <c r="M46" s="23"/>
    </row>
    <row r="47" spans="1:13" ht="25.5" x14ac:dyDescent="0.25">
      <c r="A47" s="21"/>
      <c r="B47" s="8" t="s">
        <v>78</v>
      </c>
      <c r="C47" s="33">
        <v>0.497</v>
      </c>
      <c r="D47" s="19">
        <v>2022</v>
      </c>
      <c r="E47" s="21"/>
      <c r="F47" s="21"/>
      <c r="G47" s="21"/>
      <c r="H47" s="35">
        <v>599</v>
      </c>
      <c r="I47" s="23"/>
      <c r="J47" s="23"/>
      <c r="K47" s="23"/>
      <c r="L47" s="23"/>
      <c r="M47" s="23"/>
    </row>
    <row r="48" spans="1:13" ht="32.25" customHeight="1" x14ac:dyDescent="0.25">
      <c r="A48" s="21"/>
      <c r="B48" s="8" t="s">
        <v>85</v>
      </c>
      <c r="C48" s="33">
        <v>0.23300000000000001</v>
      </c>
      <c r="D48" s="19">
        <v>2022</v>
      </c>
      <c r="E48" s="21"/>
      <c r="F48" s="21"/>
      <c r="G48" s="21"/>
      <c r="H48" s="35">
        <v>287.20999999999998</v>
      </c>
      <c r="I48" s="23"/>
      <c r="J48" s="23"/>
      <c r="K48" s="23"/>
      <c r="L48" s="23"/>
      <c r="M48" s="23"/>
    </row>
    <row r="49" spans="1:13" ht="31.5" customHeight="1" x14ac:dyDescent="0.25">
      <c r="A49" s="21"/>
      <c r="B49" s="8" t="s">
        <v>79</v>
      </c>
      <c r="C49" s="33">
        <v>0.46700000000000003</v>
      </c>
      <c r="D49" s="19">
        <v>2022</v>
      </c>
      <c r="E49" s="21"/>
      <c r="F49" s="21"/>
      <c r="G49" s="21"/>
      <c r="H49" s="35">
        <v>599</v>
      </c>
      <c r="I49" s="23"/>
      <c r="J49" s="23"/>
      <c r="K49" s="23"/>
      <c r="L49" s="23"/>
      <c r="M49" s="23"/>
    </row>
    <row r="50" spans="1:13" ht="31.5" customHeight="1" x14ac:dyDescent="0.25">
      <c r="A50" s="21"/>
      <c r="B50" s="8" t="s">
        <v>80</v>
      </c>
      <c r="C50" s="37">
        <v>0.48</v>
      </c>
      <c r="D50" s="19">
        <v>2022</v>
      </c>
      <c r="E50" s="21"/>
      <c r="F50" s="21"/>
      <c r="G50" s="21"/>
      <c r="H50" s="35">
        <v>591</v>
      </c>
      <c r="I50" s="23"/>
      <c r="J50" s="23"/>
      <c r="K50" s="23"/>
      <c r="L50" s="23"/>
      <c r="M50" s="23"/>
    </row>
    <row r="51" spans="1:13" ht="36.75" customHeight="1" x14ac:dyDescent="0.25">
      <c r="A51" s="21"/>
      <c r="B51" s="8" t="s">
        <v>81</v>
      </c>
      <c r="C51" s="33">
        <v>4.0439999999999996</v>
      </c>
      <c r="D51" s="19">
        <v>2022</v>
      </c>
      <c r="E51" s="21"/>
      <c r="F51" s="21"/>
      <c r="G51" s="21"/>
      <c r="H51" s="35">
        <v>5283.3</v>
      </c>
      <c r="I51" s="23"/>
      <c r="J51" s="23"/>
      <c r="K51" s="23"/>
      <c r="L51" s="23"/>
      <c r="M51" s="23"/>
    </row>
    <row r="52" spans="1:13" ht="44.25" customHeight="1" x14ac:dyDescent="0.25">
      <c r="A52" s="21"/>
      <c r="B52" s="8" t="s">
        <v>83</v>
      </c>
      <c r="C52" s="48">
        <v>4.468</v>
      </c>
      <c r="D52" s="19">
        <v>2022</v>
      </c>
      <c r="E52" s="21"/>
      <c r="F52" s="21"/>
      <c r="G52" s="21"/>
      <c r="H52" s="35">
        <v>4535.16</v>
      </c>
      <c r="I52" s="23"/>
      <c r="J52" s="23"/>
      <c r="K52" s="23"/>
      <c r="L52" s="23"/>
      <c r="M52" s="23"/>
    </row>
    <row r="53" spans="1:13" ht="27.75" customHeight="1" x14ac:dyDescent="0.25">
      <c r="A53" s="21"/>
      <c r="B53" s="8" t="s">
        <v>84</v>
      </c>
      <c r="C53" s="33">
        <v>76.5</v>
      </c>
      <c r="D53" s="19">
        <v>2022</v>
      </c>
      <c r="E53" s="21"/>
      <c r="F53" s="21"/>
      <c r="G53" s="21"/>
      <c r="H53" s="35">
        <v>2370.4</v>
      </c>
      <c r="I53" s="23"/>
      <c r="J53" s="23"/>
      <c r="K53" s="23"/>
      <c r="L53" s="23"/>
      <c r="M53" s="23"/>
    </row>
    <row r="54" spans="1:13" ht="18" customHeight="1" x14ac:dyDescent="0.25">
      <c r="A54" s="20"/>
      <c r="B54" s="4" t="s">
        <v>18</v>
      </c>
      <c r="C54" s="17">
        <v>0.45600000000000002</v>
      </c>
      <c r="D54" s="19">
        <v>2023</v>
      </c>
      <c r="E54" s="4"/>
      <c r="F54" s="4"/>
      <c r="G54" s="8"/>
      <c r="H54" s="24"/>
      <c r="I54" s="24">
        <v>3192</v>
      </c>
      <c r="J54" s="24"/>
      <c r="K54" s="24"/>
      <c r="L54" s="24"/>
      <c r="M54" s="24"/>
    </row>
    <row r="55" spans="1:13" ht="27.75" customHeight="1" x14ac:dyDescent="0.25">
      <c r="A55" s="21"/>
      <c r="B55" s="13" t="s">
        <v>27</v>
      </c>
      <c r="C55" s="33">
        <v>1</v>
      </c>
      <c r="D55" s="11">
        <v>2023</v>
      </c>
      <c r="E55" s="21"/>
      <c r="F55" s="21"/>
      <c r="G55" s="21"/>
      <c r="H55" s="23"/>
      <c r="I55" s="23">
        <v>7000</v>
      </c>
      <c r="J55" s="24"/>
      <c r="K55" s="24"/>
      <c r="L55" s="24"/>
      <c r="M55" s="24"/>
    </row>
    <row r="56" spans="1:13" x14ac:dyDescent="0.25">
      <c r="A56" s="21"/>
      <c r="B56" s="13" t="s">
        <v>28</v>
      </c>
      <c r="C56" s="33">
        <v>1</v>
      </c>
      <c r="D56" s="11">
        <v>2023</v>
      </c>
      <c r="E56" s="21"/>
      <c r="F56" s="21"/>
      <c r="G56" s="21"/>
      <c r="H56" s="23"/>
      <c r="I56" s="23">
        <v>7000</v>
      </c>
      <c r="J56" s="24"/>
      <c r="K56" s="24"/>
      <c r="L56" s="24"/>
      <c r="M56" s="24"/>
    </row>
    <row r="57" spans="1:13" x14ac:dyDescent="0.25">
      <c r="A57" s="21"/>
      <c r="B57" s="13" t="s">
        <v>32</v>
      </c>
      <c r="C57" s="33">
        <v>1.5</v>
      </c>
      <c r="D57" s="11">
        <v>2023</v>
      </c>
      <c r="E57" s="21"/>
      <c r="F57" s="21"/>
      <c r="G57" s="21"/>
      <c r="H57" s="23"/>
      <c r="I57" s="23">
        <v>10500</v>
      </c>
      <c r="J57" s="23"/>
      <c r="K57" s="24"/>
      <c r="L57" s="24"/>
      <c r="M57" s="24"/>
    </row>
    <row r="58" spans="1:13" ht="25.5" x14ac:dyDescent="0.25">
      <c r="A58" s="21"/>
      <c r="B58" s="14" t="s">
        <v>38</v>
      </c>
      <c r="C58" s="33">
        <v>1</v>
      </c>
      <c r="D58" s="11">
        <v>2023</v>
      </c>
      <c r="E58" s="21"/>
      <c r="F58" s="21"/>
      <c r="G58" s="21"/>
      <c r="H58" s="23"/>
      <c r="I58" s="23">
        <v>7000</v>
      </c>
      <c r="J58" s="23"/>
      <c r="K58" s="24"/>
      <c r="L58" s="24"/>
      <c r="M58" s="24"/>
    </row>
    <row r="59" spans="1:13" x14ac:dyDescent="0.25">
      <c r="A59" s="21"/>
      <c r="B59" s="18" t="s">
        <v>42</v>
      </c>
      <c r="C59" s="33">
        <v>1.5</v>
      </c>
      <c r="D59" s="11">
        <v>2024</v>
      </c>
      <c r="E59" s="21"/>
      <c r="F59" s="21"/>
      <c r="G59" s="21"/>
      <c r="H59" s="23"/>
      <c r="I59" s="23"/>
      <c r="J59" s="23">
        <v>10500</v>
      </c>
      <c r="K59" s="23"/>
      <c r="L59" s="24"/>
      <c r="M59" s="24"/>
    </row>
    <row r="60" spans="1:13" x14ac:dyDescent="0.25">
      <c r="A60" s="20"/>
      <c r="B60" s="4" t="s">
        <v>19</v>
      </c>
      <c r="C60" s="17">
        <v>0.86699999999999999</v>
      </c>
      <c r="D60" s="19">
        <v>2024</v>
      </c>
      <c r="E60" s="4"/>
      <c r="F60" s="4"/>
      <c r="G60" s="8"/>
      <c r="H60" s="24"/>
      <c r="I60" s="24"/>
      <c r="J60" s="24">
        <v>6069</v>
      </c>
      <c r="K60" s="24"/>
      <c r="L60" s="24"/>
      <c r="M60" s="24"/>
    </row>
    <row r="61" spans="1:13" x14ac:dyDescent="0.25">
      <c r="A61" s="20"/>
      <c r="B61" s="13" t="s">
        <v>26</v>
      </c>
      <c r="C61" s="33">
        <v>0.5</v>
      </c>
      <c r="D61" s="11">
        <v>2024</v>
      </c>
      <c r="E61" s="21"/>
      <c r="F61" s="21"/>
      <c r="G61" s="21"/>
      <c r="H61" s="23"/>
      <c r="I61" s="23"/>
      <c r="J61" s="23">
        <v>3500</v>
      </c>
      <c r="K61" s="23"/>
      <c r="L61" s="24"/>
      <c r="M61" s="24"/>
    </row>
    <row r="62" spans="1:13" ht="25.5" x14ac:dyDescent="0.25">
      <c r="A62" s="20"/>
      <c r="B62" s="14" t="s">
        <v>33</v>
      </c>
      <c r="C62" s="33">
        <v>1</v>
      </c>
      <c r="D62" s="11">
        <v>2024</v>
      </c>
      <c r="E62" s="21"/>
      <c r="F62" s="21"/>
      <c r="G62" s="21"/>
      <c r="H62" s="23"/>
      <c r="I62" s="23"/>
      <c r="J62" s="23">
        <v>7000</v>
      </c>
      <c r="K62" s="23"/>
      <c r="L62" s="24"/>
      <c r="M62" s="24"/>
    </row>
    <row r="63" spans="1:13" x14ac:dyDescent="0.25">
      <c r="A63" s="20"/>
      <c r="B63" s="14" t="s">
        <v>39</v>
      </c>
      <c r="C63" s="33">
        <v>0.5</v>
      </c>
      <c r="D63" s="11">
        <v>2024</v>
      </c>
      <c r="E63" s="21"/>
      <c r="F63" s="21"/>
      <c r="G63" s="21"/>
      <c r="H63" s="23"/>
      <c r="I63" s="23"/>
      <c r="J63" s="23">
        <v>3500</v>
      </c>
      <c r="K63" s="23"/>
      <c r="L63" s="24"/>
      <c r="M63" s="24"/>
    </row>
    <row r="64" spans="1:13" x14ac:dyDescent="0.25">
      <c r="A64" s="20"/>
      <c r="B64" s="18" t="s">
        <v>43</v>
      </c>
      <c r="C64" s="33">
        <v>2</v>
      </c>
      <c r="D64" s="11">
        <v>2024</v>
      </c>
      <c r="E64" s="21"/>
      <c r="F64" s="21"/>
      <c r="G64" s="21"/>
      <c r="H64" s="23"/>
      <c r="I64" s="23"/>
      <c r="J64" s="23">
        <v>14000</v>
      </c>
      <c r="K64" s="23"/>
      <c r="L64" s="24"/>
      <c r="M64" s="24"/>
    </row>
    <row r="65" spans="1:13" ht="25.5" x14ac:dyDescent="0.25">
      <c r="A65" s="20"/>
      <c r="B65" s="18" t="s">
        <v>44</v>
      </c>
      <c r="C65" s="33">
        <v>1.5</v>
      </c>
      <c r="D65" s="11">
        <v>2025</v>
      </c>
      <c r="E65" s="21"/>
      <c r="F65" s="21"/>
      <c r="G65" s="21"/>
      <c r="H65" s="23"/>
      <c r="I65" s="23"/>
      <c r="J65" s="23"/>
      <c r="K65" s="23">
        <f>1.5*7000</f>
        <v>10500</v>
      </c>
      <c r="L65" s="23"/>
      <c r="M65" s="24"/>
    </row>
    <row r="66" spans="1:13" ht="25.5" x14ac:dyDescent="0.25">
      <c r="A66" s="20"/>
      <c r="B66" s="4" t="s">
        <v>20</v>
      </c>
      <c r="C66" s="17">
        <v>0.78600000000000003</v>
      </c>
      <c r="D66" s="19">
        <v>2025</v>
      </c>
      <c r="E66" s="4"/>
      <c r="F66" s="4"/>
      <c r="G66" s="8"/>
      <c r="H66" s="24"/>
      <c r="I66" s="24"/>
      <c r="J66" s="24"/>
      <c r="K66" s="24">
        <v>5502</v>
      </c>
      <c r="L66" s="24"/>
      <c r="M66" s="24"/>
    </row>
    <row r="67" spans="1:13" x14ac:dyDescent="0.25">
      <c r="A67" s="20"/>
      <c r="B67" s="13" t="s">
        <v>24</v>
      </c>
      <c r="C67" s="33">
        <v>0.5</v>
      </c>
      <c r="D67" s="11">
        <v>2025</v>
      </c>
      <c r="E67" s="21"/>
      <c r="F67" s="21"/>
      <c r="G67" s="21"/>
      <c r="H67" s="15"/>
      <c r="I67" s="15"/>
      <c r="J67" s="24"/>
      <c r="K67" s="23">
        <v>3500</v>
      </c>
      <c r="L67" s="24"/>
      <c r="M67" s="24"/>
    </row>
    <row r="68" spans="1:13" ht="38.25" x14ac:dyDescent="0.25">
      <c r="A68" s="20"/>
      <c r="B68" s="13" t="s">
        <v>29</v>
      </c>
      <c r="C68" s="33">
        <v>1</v>
      </c>
      <c r="D68" s="11">
        <v>2025</v>
      </c>
      <c r="E68" s="21"/>
      <c r="F68" s="21"/>
      <c r="G68" s="21"/>
      <c r="H68" s="23"/>
      <c r="I68" s="15"/>
      <c r="J68" s="24"/>
      <c r="K68" s="23">
        <v>7000</v>
      </c>
      <c r="L68" s="24"/>
      <c r="M68" s="24"/>
    </row>
    <row r="69" spans="1:13" x14ac:dyDescent="0.25">
      <c r="A69" s="20"/>
      <c r="B69" s="13" t="s">
        <v>34</v>
      </c>
      <c r="C69" s="33">
        <v>1.5</v>
      </c>
      <c r="D69" s="11">
        <v>2025</v>
      </c>
      <c r="E69" s="21"/>
      <c r="F69" s="21"/>
      <c r="G69" s="21"/>
      <c r="H69" s="23"/>
      <c r="I69" s="15"/>
      <c r="J69" s="24"/>
      <c r="K69" s="23">
        <v>10500</v>
      </c>
      <c r="L69" s="24"/>
      <c r="M69" s="24"/>
    </row>
    <row r="70" spans="1:13" ht="25.5" x14ac:dyDescent="0.25">
      <c r="A70" s="20"/>
      <c r="B70" s="13" t="s">
        <v>30</v>
      </c>
      <c r="C70" s="33">
        <v>1</v>
      </c>
      <c r="D70" s="11">
        <v>2025</v>
      </c>
      <c r="E70" s="21"/>
      <c r="F70" s="21"/>
      <c r="G70" s="21"/>
      <c r="H70" s="23"/>
      <c r="I70" s="23"/>
      <c r="J70" s="15"/>
      <c r="K70" s="23">
        <v>7000</v>
      </c>
      <c r="L70" s="24"/>
      <c r="M70" s="24"/>
    </row>
    <row r="71" spans="1:13" x14ac:dyDescent="0.25">
      <c r="A71" s="20"/>
      <c r="B71" s="14" t="s">
        <v>40</v>
      </c>
      <c r="C71" s="33">
        <v>1</v>
      </c>
      <c r="D71" s="11">
        <v>2025</v>
      </c>
      <c r="E71" s="21"/>
      <c r="F71" s="21"/>
      <c r="G71" s="21"/>
      <c r="H71" s="23"/>
      <c r="I71" s="23"/>
      <c r="J71" s="15"/>
      <c r="K71" s="23">
        <v>7000</v>
      </c>
      <c r="L71" s="24"/>
      <c r="M71" s="24"/>
    </row>
    <row r="72" spans="1:13" ht="25.5" x14ac:dyDescent="0.25">
      <c r="A72" s="20"/>
      <c r="B72" s="4" t="s">
        <v>21</v>
      </c>
      <c r="C72" s="17">
        <v>1.54</v>
      </c>
      <c r="D72" s="19">
        <v>2026</v>
      </c>
      <c r="E72" s="4"/>
      <c r="F72" s="4"/>
      <c r="G72" s="8"/>
      <c r="H72" s="24"/>
      <c r="I72" s="24"/>
      <c r="J72" s="24"/>
      <c r="K72" s="24"/>
      <c r="L72" s="24">
        <v>10180</v>
      </c>
      <c r="M72" s="24"/>
    </row>
    <row r="73" spans="1:13" x14ac:dyDescent="0.25">
      <c r="A73" s="21"/>
      <c r="B73" s="14" t="s">
        <v>37</v>
      </c>
      <c r="C73" s="33">
        <v>0.5</v>
      </c>
      <c r="D73" s="11">
        <v>2026</v>
      </c>
      <c r="E73" s="21"/>
      <c r="F73" s="21"/>
      <c r="G73" s="21"/>
      <c r="H73" s="23"/>
      <c r="I73" s="23"/>
      <c r="J73" s="23"/>
      <c r="K73" s="23"/>
      <c r="L73" s="23">
        <v>3500</v>
      </c>
      <c r="M73" s="23"/>
    </row>
    <row r="74" spans="1:13" ht="25.5" x14ac:dyDescent="0.25">
      <c r="A74" s="21"/>
      <c r="B74" s="13" t="s">
        <v>23</v>
      </c>
      <c r="C74" s="33">
        <v>1</v>
      </c>
      <c r="D74" s="11">
        <v>2026</v>
      </c>
      <c r="E74" s="21"/>
      <c r="F74" s="21"/>
      <c r="G74" s="21"/>
      <c r="I74" s="23"/>
      <c r="J74" s="23"/>
      <c r="K74" s="23"/>
      <c r="L74" s="23">
        <v>7000</v>
      </c>
      <c r="M74" s="23"/>
    </row>
    <row r="75" spans="1:13" x14ac:dyDescent="0.25">
      <c r="A75" s="21"/>
      <c r="B75" s="14" t="s">
        <v>36</v>
      </c>
      <c r="C75" s="33">
        <v>2</v>
      </c>
      <c r="D75" s="11">
        <v>2026</v>
      </c>
      <c r="E75" s="21"/>
      <c r="F75" s="21"/>
      <c r="G75" s="21"/>
      <c r="H75" s="23"/>
      <c r="J75" s="23"/>
      <c r="K75" s="23"/>
      <c r="L75" s="23">
        <f>2*7000</f>
        <v>14000</v>
      </c>
      <c r="M75" s="23"/>
    </row>
    <row r="76" spans="1:13" ht="38.25" x14ac:dyDescent="0.25">
      <c r="A76" s="21"/>
      <c r="B76" s="13" t="s">
        <v>25</v>
      </c>
      <c r="C76" s="33">
        <v>2</v>
      </c>
      <c r="D76" s="11">
        <v>2026</v>
      </c>
      <c r="E76" s="21"/>
      <c r="F76" s="21"/>
      <c r="G76" s="21"/>
      <c r="H76" s="23"/>
      <c r="I76" s="23"/>
      <c r="K76" s="23"/>
      <c r="L76" s="23">
        <v>14000</v>
      </c>
      <c r="M76" s="23"/>
    </row>
    <row r="77" spans="1:13" x14ac:dyDescent="0.25">
      <c r="A77" s="21"/>
      <c r="B77" s="14" t="s">
        <v>35</v>
      </c>
      <c r="C77" s="33">
        <v>2</v>
      </c>
      <c r="D77" s="11">
        <v>2027</v>
      </c>
      <c r="E77" s="21"/>
      <c r="F77" s="21"/>
      <c r="G77" s="21"/>
      <c r="H77" s="23"/>
      <c r="I77" s="23"/>
      <c r="J77" s="23"/>
      <c r="K77" s="23"/>
      <c r="L77" s="23"/>
      <c r="M77" s="23">
        <f>2*7000</f>
        <v>14000</v>
      </c>
    </row>
    <row r="78" spans="1:13" ht="38.25" x14ac:dyDescent="0.25">
      <c r="A78" s="21"/>
      <c r="B78" s="13" t="s">
        <v>31</v>
      </c>
      <c r="C78" s="33">
        <v>1.2</v>
      </c>
      <c r="D78" s="11">
        <v>2027</v>
      </c>
      <c r="E78" s="21"/>
      <c r="F78" s="21"/>
      <c r="G78" s="21"/>
      <c r="I78" s="23"/>
      <c r="J78" s="23"/>
      <c r="K78" s="23"/>
      <c r="L78" s="23"/>
      <c r="M78" s="23">
        <f>1.2*7000</f>
        <v>8400</v>
      </c>
    </row>
    <row r="79" spans="1:13" ht="26.25" x14ac:dyDescent="0.25">
      <c r="A79" s="21"/>
      <c r="B79" s="3" t="s">
        <v>22</v>
      </c>
      <c r="C79" s="33">
        <v>1.5</v>
      </c>
      <c r="D79" s="11">
        <v>2027</v>
      </c>
      <c r="E79" s="21"/>
      <c r="F79" s="21"/>
      <c r="G79" s="21"/>
      <c r="H79" s="23"/>
      <c r="I79" s="15"/>
      <c r="J79" s="24"/>
      <c r="L79" s="23"/>
      <c r="M79" s="23">
        <f>1.5*7000</f>
        <v>10500</v>
      </c>
    </row>
    <row r="80" spans="1:13" ht="25.5" x14ac:dyDescent="0.25">
      <c r="A80" s="21"/>
      <c r="B80" s="14" t="s">
        <v>41</v>
      </c>
      <c r="C80" s="33">
        <v>1.2</v>
      </c>
      <c r="D80" s="11">
        <v>2027</v>
      </c>
      <c r="E80" s="21"/>
      <c r="F80" s="21"/>
      <c r="G80" s="21"/>
      <c r="H80" s="23"/>
      <c r="I80" s="23"/>
      <c r="J80" s="23"/>
      <c r="K80" s="23"/>
      <c r="L80" s="23"/>
      <c r="M80" s="23">
        <f>1.2*7000</f>
        <v>8400</v>
      </c>
    </row>
    <row r="81" spans="1:21" ht="1.5" customHeight="1" x14ac:dyDescent="0.25">
      <c r="A81" s="21"/>
      <c r="B81" s="21"/>
      <c r="C81" s="33"/>
      <c r="D81" s="11"/>
      <c r="E81" s="21"/>
      <c r="F81" s="21"/>
      <c r="G81" s="21"/>
      <c r="H81" s="23">
        <f t="shared" ref="H81:M81" si="3">SUM(H19:H80)</f>
        <v>102402.66000000002</v>
      </c>
      <c r="I81" s="23">
        <f t="shared" si="3"/>
        <v>34692</v>
      </c>
      <c r="J81" s="23">
        <f t="shared" si="3"/>
        <v>44569</v>
      </c>
      <c r="K81" s="23">
        <f t="shared" si="3"/>
        <v>51002</v>
      </c>
      <c r="L81" s="23">
        <f t="shared" si="3"/>
        <v>48680</v>
      </c>
      <c r="M81" s="23">
        <f t="shared" si="3"/>
        <v>41300</v>
      </c>
    </row>
    <row r="82" spans="1:21" s="22" customFormat="1" ht="0.75" customHeight="1" x14ac:dyDescent="0.25">
      <c r="A82" s="21"/>
      <c r="B82" s="21" t="s">
        <v>48</v>
      </c>
      <c r="C82" s="33"/>
      <c r="D82" s="11"/>
      <c r="E82" s="21"/>
      <c r="F82" s="21"/>
      <c r="G82" s="21"/>
      <c r="H82" s="23">
        <f t="shared" ref="H82:M82" si="4">H18-H81</f>
        <v>231.23999999997613</v>
      </c>
      <c r="I82" s="23">
        <f t="shared" si="4"/>
        <v>33912.5</v>
      </c>
      <c r="J82" s="23">
        <f t="shared" si="4"/>
        <v>30323.199999999997</v>
      </c>
      <c r="K82" s="23">
        <f t="shared" si="4"/>
        <v>8134.5</v>
      </c>
      <c r="L82" s="23">
        <f t="shared" si="4"/>
        <v>10456.5</v>
      </c>
      <c r="M82" s="23">
        <f t="shared" si="4"/>
        <v>17836.5</v>
      </c>
    </row>
    <row r="85" spans="1:21" x14ac:dyDescent="0.25">
      <c r="A85" s="39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40"/>
      <c r="M85" s="22"/>
      <c r="N85" s="22"/>
      <c r="O85" s="22"/>
      <c r="P85" s="22"/>
      <c r="Q85" s="22"/>
      <c r="R85" s="40"/>
      <c r="S85" s="22"/>
      <c r="T85" s="22"/>
      <c r="U85" s="22"/>
    </row>
  </sheetData>
  <mergeCells count="17">
    <mergeCell ref="A5:M5"/>
    <mergeCell ref="A6:M6"/>
    <mergeCell ref="H11:M11"/>
    <mergeCell ref="A8:M8"/>
    <mergeCell ref="A7:M7"/>
    <mergeCell ref="I1:M1"/>
    <mergeCell ref="A10:A12"/>
    <mergeCell ref="C10:C12"/>
    <mergeCell ref="D10:D12"/>
    <mergeCell ref="E10:E12"/>
    <mergeCell ref="F10:F12"/>
    <mergeCell ref="G10:M10"/>
    <mergeCell ref="G11:G12"/>
    <mergeCell ref="B10:B12"/>
    <mergeCell ref="H2:M2"/>
    <mergeCell ref="A3:M3"/>
    <mergeCell ref="A4:M4"/>
  </mergeCells>
  <pageMargins left="0.19685039370078741" right="0.19685039370078741" top="0.55118110236220474" bottom="0.55118110236220474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2023-01-11T05:17:04Z</cp:lastPrinted>
  <dcterms:created xsi:type="dcterms:W3CDTF">2021-11-09T06:24:58Z</dcterms:created>
  <dcterms:modified xsi:type="dcterms:W3CDTF">2023-01-31T10:10:58Z</dcterms:modified>
</cp:coreProperties>
</file>