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0030454-D2B1-4945-82FA-EA4F471DF88A}" xr6:coauthVersionLast="45" xr6:coauthVersionMax="45" xr10:uidLastSave="{00000000-0000-0000-0000-000000000000}"/>
  <bookViews>
    <workbookView xWindow="780" yWindow="780" windowWidth="15840" windowHeight="138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6" i="1" l="1"/>
  <c r="E43" i="1"/>
  <c r="E40" i="1"/>
  <c r="E36" i="1"/>
  <c r="E34" i="1"/>
  <c r="E28" i="1"/>
  <c r="E26" i="1"/>
  <c r="E21" i="1"/>
  <c r="E16" i="1"/>
  <c r="E14" i="1"/>
  <c r="E12" i="1"/>
  <c r="E5" i="1"/>
  <c r="E49" i="1" l="1"/>
  <c r="E7" i="1"/>
  <c r="E8" i="1"/>
  <c r="E9" i="1"/>
  <c r="E10" i="1"/>
  <c r="E11" i="1"/>
  <c r="E13" i="1"/>
  <c r="E15" i="1"/>
  <c r="E17" i="1"/>
  <c r="E18" i="1"/>
  <c r="E19" i="1"/>
  <c r="E20" i="1"/>
  <c r="E22" i="1"/>
  <c r="E23" i="1"/>
  <c r="E24" i="1"/>
  <c r="E25" i="1"/>
  <c r="E27" i="1"/>
  <c r="E29" i="1"/>
  <c r="E30" i="1"/>
  <c r="E31" i="1"/>
  <c r="E32" i="1"/>
  <c r="E33" i="1"/>
  <c r="E35" i="1"/>
  <c r="E37" i="1"/>
  <c r="E38" i="1"/>
  <c r="E39" i="1"/>
  <c r="E41" i="1"/>
  <c r="E42" i="1"/>
  <c r="E44" i="1"/>
  <c r="E45" i="1"/>
  <c r="E47" i="1"/>
  <c r="E48" i="1"/>
  <c r="E6" i="1"/>
  <c r="F46" i="1"/>
  <c r="F43" i="1"/>
  <c r="F40" i="1"/>
  <c r="F36" i="1"/>
  <c r="F34" i="1"/>
  <c r="F28" i="1"/>
  <c r="F26" i="1"/>
  <c r="F21" i="1"/>
  <c r="F16" i="1"/>
  <c r="F14" i="1"/>
  <c r="F12" i="1"/>
  <c r="D46" i="1"/>
  <c r="D43" i="1"/>
  <c r="D40" i="1"/>
  <c r="D36" i="1"/>
  <c r="D34" i="1"/>
  <c r="D28" i="1"/>
  <c r="D26" i="1"/>
  <c r="D21" i="1"/>
  <c r="D16" i="1"/>
  <c r="D14" i="1"/>
  <c r="D12" i="1"/>
  <c r="F5" i="1" l="1"/>
  <c r="D5" i="1"/>
  <c r="C40" i="1" l="1"/>
  <c r="D49" i="1" l="1"/>
  <c r="C46" i="1" l="1"/>
  <c r="C43" i="1"/>
  <c r="C36" i="1"/>
  <c r="C34" i="1"/>
  <c r="C28" i="1"/>
  <c r="C26" i="1"/>
  <c r="C21" i="1"/>
  <c r="C16" i="1"/>
  <c r="C14" i="1"/>
  <c r="C12" i="1"/>
  <c r="C5" i="1"/>
  <c r="G24" i="1" l="1"/>
  <c r="C49" i="1" l="1"/>
  <c r="G48" i="1"/>
  <c r="G5" i="1" l="1"/>
  <c r="G27" i="1" l="1"/>
  <c r="G26" i="1" l="1"/>
  <c r="G40" i="1"/>
  <c r="G31" i="1" l="1"/>
  <c r="G11" i="1"/>
  <c r="G47" i="1"/>
  <c r="G45" i="1"/>
  <c r="G44" i="1"/>
  <c r="G41" i="1"/>
  <c r="G39" i="1"/>
  <c r="G38" i="1"/>
  <c r="G37" i="1"/>
  <c r="G35" i="1"/>
  <c r="G33" i="1"/>
  <c r="G32" i="1"/>
  <c r="G30" i="1"/>
  <c r="G29" i="1"/>
  <c r="G25" i="1"/>
  <c r="G23" i="1"/>
  <c r="G22" i="1"/>
  <c r="G20" i="1"/>
  <c r="G19" i="1"/>
  <c r="G18" i="1"/>
  <c r="G17" i="1"/>
  <c r="G15" i="1"/>
  <c r="G13" i="1"/>
  <c r="G7" i="1"/>
  <c r="G6" i="1"/>
  <c r="F49" i="1" l="1"/>
  <c r="G34" i="1"/>
  <c r="G21" i="1"/>
  <c r="G14" i="1"/>
  <c r="G12" i="1"/>
  <c r="G43" i="1"/>
  <c r="G16" i="1"/>
  <c r="G36" i="1"/>
  <c r="G46" i="1" l="1"/>
  <c r="G49" i="1"/>
  <c r="G28" i="1"/>
</calcChain>
</file>

<file path=xl/sharedStrings.xml><?xml version="1.0" encoding="utf-8"?>
<sst xmlns="http://schemas.openxmlformats.org/spreadsheetml/2006/main" count="98" uniqueCount="98">
  <si>
    <t>Ед.Изм.: тыс.руб.</t>
  </si>
  <si>
    <t>% испол-я текущего плана</t>
  </si>
  <si>
    <t>Функциональная структура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</si>
  <si>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</si>
  <si>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</si>
  <si>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</si>
  <si>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</si>
  <si>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</si>
  <si>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</si>
  <si>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</si>
  <si>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</si>
  <si>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</si>
  <si>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</si>
  <si>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</si>
  <si>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</si>
  <si>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</si>
  <si>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</si>
  <si>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</si>
  <si>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</si>
  <si>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</si>
  <si>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</si>
  <si>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</si>
  <si>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</si>
  <si>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</si>
  <si>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</si>
  <si>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</si>
  <si>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</si>
  <si>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</si>
  <si>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</si>
  <si>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</si>
  <si>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</si>
  <si>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 И СПОРТ</t>
  </si>
  <si>
    <t>Физическая культура</t>
  </si>
  <si>
    <t>СРЕДСТВА МАССОВОЙ ИНФОРМАЦИИ</t>
  </si>
  <si>
    <t>Телевидение и радиовещание</t>
  </si>
  <si>
    <t>Периодическая печать и издательства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</si>
  <si>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</si>
  <si>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</si>
  <si>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</si>
  <si>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РАСХОДЫ ВСЕГО</t>
  </si>
  <si>
    <t>Раздел,     подраздел</t>
  </si>
  <si>
    <t>0100</t>
  </si>
  <si>
    <t>0104</t>
  </si>
  <si>
    <t>0111</t>
  </si>
  <si>
    <t>0113</t>
  </si>
  <si>
    <t>0200</t>
  </si>
  <si>
    <t>0203</t>
  </si>
  <si>
    <t>0300</t>
  </si>
  <si>
    <t>0400</t>
  </si>
  <si>
    <t>0405</t>
  </si>
  <si>
    <t>0408</t>
  </si>
  <si>
    <t>0409</t>
  </si>
  <si>
    <t>0412</t>
  </si>
  <si>
    <t>0500</t>
  </si>
  <si>
    <t>0501</t>
  </si>
  <si>
    <t>0502</t>
  </si>
  <si>
    <t>0503</t>
  </si>
  <si>
    <t>0700</t>
  </si>
  <si>
    <t>0701</t>
  </si>
  <si>
    <t>0702</t>
  </si>
  <si>
    <t>0707</t>
  </si>
  <si>
    <t>0709</t>
  </si>
  <si>
    <t>0800</t>
  </si>
  <si>
    <t>0801</t>
  </si>
  <si>
    <t>1000</t>
  </si>
  <si>
    <t>1001</t>
  </si>
  <si>
    <t>1003</t>
  </si>
  <si>
    <t>1004</t>
  </si>
  <si>
    <t>1100</t>
  </si>
  <si>
    <t>1101</t>
  </si>
  <si>
    <t>1200</t>
  </si>
  <si>
    <t>1201</t>
  </si>
  <si>
    <t>1202</t>
  </si>
  <si>
    <t>1400</t>
  </si>
  <si>
    <t>1401</t>
  </si>
  <si>
    <t>1403</t>
  </si>
  <si>
    <t>Уточненный план</t>
  </si>
  <si>
    <t>Дополнительное образование  детей</t>
  </si>
  <si>
    <t>0703</t>
  </si>
  <si>
    <t>0103</t>
  </si>
  <si>
    <t>Утвержденный план</t>
  </si>
  <si>
    <t>ОХРАНА ОКРУЖАЮЩЕЙ СРЕДЫ</t>
  </si>
  <si>
    <t>Другие вопросы в области окружающей среды</t>
  </si>
  <si>
    <t>0600</t>
  </si>
  <si>
    <t>0605</t>
  </si>
  <si>
    <t>0105</t>
  </si>
  <si>
    <t>Судебная система</t>
  </si>
  <si>
    <t>Другие вопросы в области жилищно-коммунального хозяйства</t>
  </si>
  <si>
    <t>0505</t>
  </si>
  <si>
    <t>0310</t>
  </si>
  <si>
    <t>Защита населения и территории от чрезвычайных ситуаций природного и техногенного характера,пожарная безопасность</t>
  </si>
  <si>
    <t>Обеспечение проведения выборов и референдумов</t>
  </si>
  <si>
    <t>0107</t>
  </si>
  <si>
    <t>Спорт высших достижений</t>
  </si>
  <si>
    <t>1103</t>
  </si>
  <si>
    <t>Сведения об исполнении бюджета муниципального района Мелеузовский район Республики Башкортостан за 3 квартал 2024 года по расходам, в разрезе разделов и подразделов в сравнении с запланированными значениями на соответствующий период</t>
  </si>
  <si>
    <t>Текущий план на 3 квартал 2024 года</t>
  </si>
  <si>
    <t>Отчет за 3 квартал 2024 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</si>
</sst>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0" xfId="0" applyFont="1" applyFill="1"/>
    <xf numFmtId="0" fontId="6" fillId="0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1" fillId="0" borderId="3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2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view="pageBreakPreview" zoomScale="86" zoomScaleNormal="91" zoomScaleSheetLayoutView="86" workbookViewId="0">
      <selection activeCell="D34" sqref="D34"/>
    </sheetView>
  </sheetViews>
  <sheetFormatPr defaultRowHeight="15" x14ac:dyDescent="0.25"/>
  <cols>
    <col min="1" max="1" width="58" style="1" customWidth="1"/>
    <col min="2" max="2" width="12.28515625" style="1" customWidth="1"/>
    <col min="3" max="3" width="16.5703125" style="1" customWidth="1"/>
    <col min="4" max="4" width="15.28515625" style="1" customWidth="1"/>
    <col min="5" max="5" width="15" style="1" customWidth="1"/>
    <col min="6" max="6" width="14.28515625" style="1" customWidth="1"/>
    <col min="7" max="7" width="13.5703125" style="1" customWidth="1"/>
    <col min="8" max="16384" width="9.140625" style="1"/>
  </cols>
  <sheetData>
    <row r="1" spans="1:7" ht="57" customHeight="1" x14ac:dyDescent="0.25">
      <c r="A1" s="21" t="s">
        <v>95</v>
      </c>
      <c r="B1" s="21"/>
      <c r="C1" s="21"/>
      <c r="D1" s="21"/>
      <c r="E1" s="21"/>
      <c r="F1" s="21"/>
      <c r="G1" s="21"/>
    </row>
    <row r="2" spans="1:7" x14ac:dyDescent="0.25">
      <c r="B2" s="2"/>
      <c r="C2" s="2"/>
      <c r="D2" s="3"/>
      <c r="E2" s="3"/>
      <c r="F2" s="3"/>
      <c r="G2" s="3"/>
    </row>
    <row r="3" spans="1:7" x14ac:dyDescent="0.25">
      <c r="B3" s="2"/>
      <c r="C3" s="2"/>
      <c r="D3" s="3"/>
      <c r="E3" s="3"/>
      <c r="F3" s="22" t="s">
        <v>0</v>
      </c>
      <c r="G3" s="23"/>
    </row>
    <row r="4" spans="1:7" ht="46.5" customHeight="1" x14ac:dyDescent="0.25">
      <c r="A4" s="4" t="s">
        <v>2</v>
      </c>
      <c r="B4" s="5" t="s">
        <v>40</v>
      </c>
      <c r="C4" s="6" t="s">
        <v>80</v>
      </c>
      <c r="D4" s="6" t="s">
        <v>76</v>
      </c>
      <c r="E4" s="6" t="s">
        <v>96</v>
      </c>
      <c r="F4" s="6" t="s">
        <v>97</v>
      </c>
      <c r="G4" s="6" t="s">
        <v>1</v>
      </c>
    </row>
    <row r="5" spans="1:7" s="8" customFormat="1" ht="15.75" x14ac:dyDescent="0.25">
      <c r="A5" s="7" t="s">
        <v>3</v>
      </c>
      <c r="B5" s="12" t="s">
        <v>41</v>
      </c>
      <c r="C5" s="18">
        <f>C6+C7+C8+C9+C10+C11</f>
        <v>176877</v>
      </c>
      <c r="D5" s="20">
        <f>D6+D7+D8+D9+D10+D11</f>
        <v>191434.76112000001</v>
      </c>
      <c r="E5" s="20">
        <f>E6+E7+E8+E9+E10+E11</f>
        <v>143576.07084</v>
      </c>
      <c r="F5" s="18">
        <f>F6+F7+F8+F9+F10+F11</f>
        <v>110966.70613000001</v>
      </c>
      <c r="G5" s="15">
        <f>F5/E5*100</f>
        <v>77.287744037556507</v>
      </c>
    </row>
    <row r="6" spans="1:7" ht="47.25" customHeight="1" x14ac:dyDescent="0.25">
      <c r="A6" s="5" t="s">
        <v>4</v>
      </c>
      <c r="B6" s="13" t="s">
        <v>79</v>
      </c>
      <c r="C6" s="19">
        <v>5880</v>
      </c>
      <c r="D6" s="19">
        <v>5923.8310000000001</v>
      </c>
      <c r="E6" s="16">
        <f>D6/4*3</f>
        <v>4442.8732500000006</v>
      </c>
      <c r="F6" s="19">
        <v>3971.8267099999998</v>
      </c>
      <c r="G6" s="16">
        <f t="shared" ref="G6:G49" si="0">F6/E6*100</f>
        <v>89.397704739832477</v>
      </c>
    </row>
    <row r="7" spans="1:7" ht="45.75" customHeight="1" x14ac:dyDescent="0.25">
      <c r="A7" s="5" t="s">
        <v>5</v>
      </c>
      <c r="B7" s="13" t="s">
        <v>42</v>
      </c>
      <c r="C7" s="19">
        <v>129918</v>
      </c>
      <c r="D7" s="19">
        <v>133763.46900000001</v>
      </c>
      <c r="E7" s="16">
        <f t="shared" ref="E7:E49" si="1">D7/4*3</f>
        <v>100322.60175</v>
      </c>
      <c r="F7" s="19">
        <v>81008.902560000002</v>
      </c>
      <c r="G7" s="16">
        <f t="shared" si="0"/>
        <v>80.74840678660928</v>
      </c>
    </row>
    <row r="8" spans="1:7" ht="15.75" customHeight="1" x14ac:dyDescent="0.25">
      <c r="A8" s="5" t="s">
        <v>86</v>
      </c>
      <c r="B8" s="13" t="s">
        <v>85</v>
      </c>
      <c r="C8" s="19">
        <v>19.899999999999999</v>
      </c>
      <c r="D8" s="19">
        <v>19.899999999999999</v>
      </c>
      <c r="E8" s="16">
        <f t="shared" si="1"/>
        <v>14.924999999999999</v>
      </c>
      <c r="F8" s="19"/>
      <c r="G8" s="16">
        <v>0</v>
      </c>
    </row>
    <row r="9" spans="1:7" ht="15.75" customHeight="1" x14ac:dyDescent="0.25">
      <c r="A9" s="5" t="s">
        <v>91</v>
      </c>
      <c r="B9" s="13" t="s">
        <v>92</v>
      </c>
      <c r="C9" s="19">
        <v>4000</v>
      </c>
      <c r="D9" s="19">
        <v>2923.3</v>
      </c>
      <c r="E9" s="16">
        <f t="shared" si="1"/>
        <v>2192.4750000000004</v>
      </c>
      <c r="F9" s="19">
        <v>2923.3</v>
      </c>
      <c r="G9" s="16"/>
    </row>
    <row r="10" spans="1:7" ht="15.75" x14ac:dyDescent="0.25">
      <c r="A10" s="5" t="s">
        <v>6</v>
      </c>
      <c r="B10" s="13" t="s">
        <v>43</v>
      </c>
      <c r="C10" s="19">
        <v>1000</v>
      </c>
      <c r="D10" s="19">
        <v>1000</v>
      </c>
      <c r="E10" s="16">
        <f t="shared" si="1"/>
        <v>750</v>
      </c>
      <c r="F10" s="19"/>
      <c r="G10" s="16">
        <v>0</v>
      </c>
    </row>
    <row r="11" spans="1:7" ht="21" customHeight="1" x14ac:dyDescent="0.25">
      <c r="A11" s="5" t="s">
        <v>7</v>
      </c>
      <c r="B11" s="13" t="s">
        <v>44</v>
      </c>
      <c r="C11" s="19">
        <v>36059.1</v>
      </c>
      <c r="D11" s="19">
        <v>47804.261120000003</v>
      </c>
      <c r="E11" s="16">
        <f t="shared" si="1"/>
        <v>35853.19584</v>
      </c>
      <c r="F11" s="19">
        <v>23062.67686</v>
      </c>
      <c r="G11" s="16">
        <f t="shared" si="0"/>
        <v>64.325303002054497</v>
      </c>
    </row>
    <row r="12" spans="1:7" s="8" customFormat="1" ht="15.75" x14ac:dyDescent="0.25">
      <c r="A12" s="7" t="s">
        <v>8</v>
      </c>
      <c r="B12" s="12" t="s">
        <v>45</v>
      </c>
      <c r="C12" s="18">
        <f>C13</f>
        <v>3178.8</v>
      </c>
      <c r="D12" s="18">
        <f>D13</f>
        <v>3178.8</v>
      </c>
      <c r="E12" s="18">
        <f>E13</f>
        <v>2384.1000000000004</v>
      </c>
      <c r="F12" s="18">
        <f>F13</f>
        <v>2384.1</v>
      </c>
      <c r="G12" s="15">
        <f t="shared" si="0"/>
        <v>99.999999999999972</v>
      </c>
    </row>
    <row r="13" spans="1:7" ht="21" customHeight="1" x14ac:dyDescent="0.25">
      <c r="A13" s="5" t="s">
        <v>9</v>
      </c>
      <c r="B13" s="13" t="s">
        <v>46</v>
      </c>
      <c r="C13" s="19">
        <v>3178.8</v>
      </c>
      <c r="D13" s="19">
        <v>3178.8</v>
      </c>
      <c r="E13" s="16">
        <f t="shared" si="1"/>
        <v>2384.1000000000004</v>
      </c>
      <c r="F13" s="19">
        <v>2384.1</v>
      </c>
      <c r="G13" s="16">
        <f t="shared" si="0"/>
        <v>99.999999999999972</v>
      </c>
    </row>
    <row r="14" spans="1:7" s="8" customFormat="1" ht="33" customHeight="1" x14ac:dyDescent="0.25">
      <c r="A14" s="7" t="s">
        <v>10</v>
      </c>
      <c r="B14" s="12" t="s">
        <v>47</v>
      </c>
      <c r="C14" s="18">
        <f>C15</f>
        <v>7363</v>
      </c>
      <c r="D14" s="18">
        <f>D15</f>
        <v>7641.27</v>
      </c>
      <c r="E14" s="18">
        <f>E15</f>
        <v>5730.9525000000003</v>
      </c>
      <c r="F14" s="18">
        <f>F15</f>
        <v>5175.1759499999998</v>
      </c>
      <c r="G14" s="15">
        <f t="shared" si="0"/>
        <v>90.302195839173322</v>
      </c>
    </row>
    <row r="15" spans="1:7" ht="38.25" customHeight="1" x14ac:dyDescent="0.25">
      <c r="A15" s="5" t="s">
        <v>90</v>
      </c>
      <c r="B15" s="13" t="s">
        <v>89</v>
      </c>
      <c r="C15" s="19">
        <v>7363</v>
      </c>
      <c r="D15" s="19">
        <v>7641.27</v>
      </c>
      <c r="E15" s="16">
        <f t="shared" si="1"/>
        <v>5730.9525000000003</v>
      </c>
      <c r="F15" s="19">
        <v>5175.1759499999998</v>
      </c>
      <c r="G15" s="16">
        <f t="shared" si="0"/>
        <v>90.302195839173322</v>
      </c>
    </row>
    <row r="16" spans="1:7" s="8" customFormat="1" ht="18.75" customHeight="1" x14ac:dyDescent="0.25">
      <c r="A16" s="7" t="s">
        <v>11</v>
      </c>
      <c r="B16" s="12" t="s">
        <v>48</v>
      </c>
      <c r="C16" s="18">
        <f>SUM(C17:C20)</f>
        <v>165594.91183999999</v>
      </c>
      <c r="D16" s="18">
        <f>SUM(D17:D20)</f>
        <v>229248.10647999999</v>
      </c>
      <c r="E16" s="18">
        <f>SUM(E17:E20)</f>
        <v>171936.07986</v>
      </c>
      <c r="F16" s="18">
        <f>SUM(F17:F20)</f>
        <v>181814.31402000002</v>
      </c>
      <c r="G16" s="15">
        <f t="shared" si="0"/>
        <v>105.74529451179964</v>
      </c>
    </row>
    <row r="17" spans="1:7" ht="17.25" customHeight="1" x14ac:dyDescent="0.25">
      <c r="A17" s="5" t="s">
        <v>12</v>
      </c>
      <c r="B17" s="13" t="s">
        <v>49</v>
      </c>
      <c r="C17" s="19">
        <v>8941</v>
      </c>
      <c r="D17" s="19">
        <v>9308</v>
      </c>
      <c r="E17" s="16">
        <f t="shared" si="1"/>
        <v>6981</v>
      </c>
      <c r="F17" s="19">
        <v>4732.0670600000003</v>
      </c>
      <c r="G17" s="16">
        <f t="shared" si="0"/>
        <v>67.784945709783699</v>
      </c>
    </row>
    <row r="18" spans="1:7" ht="15.75" x14ac:dyDescent="0.25">
      <c r="A18" s="5" t="s">
        <v>13</v>
      </c>
      <c r="B18" s="13" t="s">
        <v>50</v>
      </c>
      <c r="C18" s="19">
        <v>12400</v>
      </c>
      <c r="D18" s="19">
        <v>12400</v>
      </c>
      <c r="E18" s="16">
        <f t="shared" si="1"/>
        <v>9300</v>
      </c>
      <c r="F18" s="19">
        <v>8235.0342199999996</v>
      </c>
      <c r="G18" s="16">
        <f t="shared" si="0"/>
        <v>88.548755053763443</v>
      </c>
    </row>
    <row r="19" spans="1:7" ht="19.5" customHeight="1" x14ac:dyDescent="0.25">
      <c r="A19" s="5" t="s">
        <v>14</v>
      </c>
      <c r="B19" s="13" t="s">
        <v>51</v>
      </c>
      <c r="C19" s="19">
        <v>125687.32799999999</v>
      </c>
      <c r="D19" s="19">
        <v>185592.26527999999</v>
      </c>
      <c r="E19" s="16">
        <f t="shared" si="1"/>
        <v>139194.19896000001</v>
      </c>
      <c r="F19" s="19">
        <v>152279.15674000001</v>
      </c>
      <c r="G19" s="16">
        <f t="shared" si="0"/>
        <v>109.40050510564754</v>
      </c>
    </row>
    <row r="20" spans="1:7" ht="17.25" customHeight="1" x14ac:dyDescent="0.25">
      <c r="A20" s="5" t="s">
        <v>15</v>
      </c>
      <c r="B20" s="13" t="s">
        <v>52</v>
      </c>
      <c r="C20" s="19">
        <v>18566.583839999999</v>
      </c>
      <c r="D20" s="19">
        <v>21947.841199999999</v>
      </c>
      <c r="E20" s="16">
        <f t="shared" si="1"/>
        <v>16460.8809</v>
      </c>
      <c r="F20" s="19">
        <v>16568.056</v>
      </c>
      <c r="G20" s="16">
        <f t="shared" si="0"/>
        <v>100.65108969957981</v>
      </c>
    </row>
    <row r="21" spans="1:7" s="8" customFormat="1" ht="15.75" customHeight="1" x14ac:dyDescent="0.25">
      <c r="A21" s="7" t="s">
        <v>16</v>
      </c>
      <c r="B21" s="12" t="s">
        <v>53</v>
      </c>
      <c r="C21" s="18">
        <f>C22+C23+C24+C25</f>
        <v>66278.381380000006</v>
      </c>
      <c r="D21" s="18">
        <f>D22+D23+D24+D25</f>
        <v>104327.63055</v>
      </c>
      <c r="E21" s="18">
        <f>E22+E23+E24+E25</f>
        <v>78245.722912500001</v>
      </c>
      <c r="F21" s="18">
        <f>F22+F23+F24+F25</f>
        <v>74393.91128</v>
      </c>
      <c r="G21" s="15">
        <f t="shared" si="0"/>
        <v>95.077287947345852</v>
      </c>
    </row>
    <row r="22" spans="1:7" ht="15.75" x14ac:dyDescent="0.25">
      <c r="A22" s="5" t="s">
        <v>17</v>
      </c>
      <c r="B22" s="13" t="s">
        <v>54</v>
      </c>
      <c r="C22" s="19">
        <v>1500</v>
      </c>
      <c r="D22" s="19">
        <v>1875</v>
      </c>
      <c r="E22" s="16">
        <f t="shared" si="1"/>
        <v>1406.25</v>
      </c>
      <c r="F22" s="19">
        <v>1044.38345</v>
      </c>
      <c r="G22" s="16">
        <f t="shared" si="0"/>
        <v>74.267267555555563</v>
      </c>
    </row>
    <row r="23" spans="1:7" ht="15.75" x14ac:dyDescent="0.25">
      <c r="A23" s="5" t="s">
        <v>18</v>
      </c>
      <c r="B23" s="13" t="s">
        <v>55</v>
      </c>
      <c r="C23" s="19">
        <v>9831.0037200000006</v>
      </c>
      <c r="D23" s="19">
        <v>34856.968070000003</v>
      </c>
      <c r="E23" s="16">
        <f t="shared" si="1"/>
        <v>26142.726052500002</v>
      </c>
      <c r="F23" s="19">
        <v>16730.544320000001</v>
      </c>
      <c r="G23" s="16">
        <f t="shared" si="0"/>
        <v>63.99693852279065</v>
      </c>
    </row>
    <row r="24" spans="1:7" ht="15.75" x14ac:dyDescent="0.25">
      <c r="A24" s="5" t="s">
        <v>19</v>
      </c>
      <c r="B24" s="13" t="s">
        <v>56</v>
      </c>
      <c r="C24" s="19">
        <v>46847.377659999998</v>
      </c>
      <c r="D24" s="19">
        <v>59295.662479999999</v>
      </c>
      <c r="E24" s="16">
        <f t="shared" si="1"/>
        <v>44471.746859999999</v>
      </c>
      <c r="F24" s="19">
        <v>52368.983509999998</v>
      </c>
      <c r="G24" s="16">
        <f t="shared" ref="G24" si="2">F24/E24*100</f>
        <v>117.75787372342495</v>
      </c>
    </row>
    <row r="25" spans="1:7" ht="30" x14ac:dyDescent="0.25">
      <c r="A25" s="5" t="s">
        <v>87</v>
      </c>
      <c r="B25" s="13" t="s">
        <v>88</v>
      </c>
      <c r="C25" s="19">
        <v>8100</v>
      </c>
      <c r="D25" s="19">
        <v>8300</v>
      </c>
      <c r="E25" s="16">
        <f t="shared" si="1"/>
        <v>6225</v>
      </c>
      <c r="F25" s="19">
        <v>4250</v>
      </c>
      <c r="G25" s="16">
        <f t="shared" si="0"/>
        <v>68.273092369477922</v>
      </c>
    </row>
    <row r="26" spans="1:7" s="8" customFormat="1" ht="21" customHeight="1" x14ac:dyDescent="0.25">
      <c r="A26" s="7" t="s">
        <v>81</v>
      </c>
      <c r="B26" s="12" t="s">
        <v>83</v>
      </c>
      <c r="C26" s="18">
        <f>C27</f>
        <v>8200</v>
      </c>
      <c r="D26" s="18">
        <f>D27</f>
        <v>8200</v>
      </c>
      <c r="E26" s="18">
        <f>E27</f>
        <v>6150</v>
      </c>
      <c r="F26" s="18">
        <f t="shared" ref="F26" si="3">F27</f>
        <v>3187</v>
      </c>
      <c r="G26" s="15">
        <f t="shared" si="0"/>
        <v>51.821138211382113</v>
      </c>
    </row>
    <row r="27" spans="1:7" ht="21" customHeight="1" x14ac:dyDescent="0.25">
      <c r="A27" s="5" t="s">
        <v>82</v>
      </c>
      <c r="B27" s="13" t="s">
        <v>84</v>
      </c>
      <c r="C27" s="19">
        <v>8200</v>
      </c>
      <c r="D27" s="19">
        <v>8200</v>
      </c>
      <c r="E27" s="16">
        <f t="shared" si="1"/>
        <v>6150</v>
      </c>
      <c r="F27" s="19">
        <v>3187</v>
      </c>
      <c r="G27" s="16">
        <f t="shared" si="0"/>
        <v>51.821138211382113</v>
      </c>
    </row>
    <row r="28" spans="1:7" s="8" customFormat="1" ht="15.75" x14ac:dyDescent="0.25">
      <c r="A28" s="7" t="s">
        <v>20</v>
      </c>
      <c r="B28" s="12" t="s">
        <v>57</v>
      </c>
      <c r="C28" s="18">
        <f>SUM(C29:C33)</f>
        <v>1555383.1783700001</v>
      </c>
      <c r="D28" s="18">
        <f>SUM(D29:D33)</f>
        <v>1649147.5484500001</v>
      </c>
      <c r="E28" s="18">
        <f>SUM(E29:E33)</f>
        <v>1236860.6613375002</v>
      </c>
      <c r="F28" s="18">
        <f>SUM(F29:F33)</f>
        <v>1182165.9620699999</v>
      </c>
      <c r="G28" s="15">
        <f t="shared" si="0"/>
        <v>95.577941721555334</v>
      </c>
    </row>
    <row r="29" spans="1:7" ht="15.75" x14ac:dyDescent="0.25">
      <c r="A29" s="5" t="s">
        <v>21</v>
      </c>
      <c r="B29" s="13" t="s">
        <v>58</v>
      </c>
      <c r="C29" s="19">
        <v>475174.397</v>
      </c>
      <c r="D29" s="19">
        <v>508231.41868</v>
      </c>
      <c r="E29" s="16">
        <f t="shared" si="1"/>
        <v>381173.56400999997</v>
      </c>
      <c r="F29" s="19">
        <v>377762.55179</v>
      </c>
      <c r="G29" s="16">
        <f t="shared" si="0"/>
        <v>99.105128859379533</v>
      </c>
    </row>
    <row r="30" spans="1:7" ht="15.75" x14ac:dyDescent="0.25">
      <c r="A30" s="5" t="s">
        <v>22</v>
      </c>
      <c r="B30" s="13" t="s">
        <v>59</v>
      </c>
      <c r="C30" s="19">
        <v>848852.76587999996</v>
      </c>
      <c r="D30" s="19">
        <v>902866.11427999998</v>
      </c>
      <c r="E30" s="16">
        <f t="shared" si="1"/>
        <v>677149.58571000001</v>
      </c>
      <c r="F30" s="19">
        <v>633165.11305000004</v>
      </c>
      <c r="G30" s="16">
        <f t="shared" si="0"/>
        <v>93.504467315906027</v>
      </c>
    </row>
    <row r="31" spans="1:7" ht="15.75" x14ac:dyDescent="0.25">
      <c r="A31" s="9" t="s">
        <v>77</v>
      </c>
      <c r="B31" s="13" t="s">
        <v>78</v>
      </c>
      <c r="C31" s="19">
        <v>133957.29999999999</v>
      </c>
      <c r="D31" s="19">
        <v>135782.29999999999</v>
      </c>
      <c r="E31" s="16">
        <f t="shared" si="1"/>
        <v>101836.72499999999</v>
      </c>
      <c r="F31" s="19">
        <v>102547.27449</v>
      </c>
      <c r="G31" s="16">
        <f t="shared" si="0"/>
        <v>100.69773403455385</v>
      </c>
    </row>
    <row r="32" spans="1:7" ht="19.5" customHeight="1" x14ac:dyDescent="0.25">
      <c r="A32" s="5" t="s">
        <v>23</v>
      </c>
      <c r="B32" s="13" t="s">
        <v>60</v>
      </c>
      <c r="C32" s="19">
        <v>15871</v>
      </c>
      <c r="D32" s="19">
        <v>17270</v>
      </c>
      <c r="E32" s="16">
        <f t="shared" si="1"/>
        <v>12952.5</v>
      </c>
      <c r="F32" s="19">
        <v>12920.500019999999</v>
      </c>
      <c r="G32" s="16">
        <f t="shared" si="0"/>
        <v>99.752943601621297</v>
      </c>
    </row>
    <row r="33" spans="1:7" ht="20.25" customHeight="1" x14ac:dyDescent="0.25">
      <c r="A33" s="5" t="s">
        <v>24</v>
      </c>
      <c r="B33" s="13" t="s">
        <v>61</v>
      </c>
      <c r="C33" s="19">
        <v>81527.715490000002</v>
      </c>
      <c r="D33" s="19">
        <v>84997.715490000002</v>
      </c>
      <c r="E33" s="16">
        <f t="shared" si="1"/>
        <v>63748.286617500002</v>
      </c>
      <c r="F33" s="19">
        <v>55770.522720000001</v>
      </c>
      <c r="G33" s="16">
        <f t="shared" si="0"/>
        <v>87.485524206528297</v>
      </c>
    </row>
    <row r="34" spans="1:7" s="8" customFormat="1" ht="15.75" x14ac:dyDescent="0.25">
      <c r="A34" s="7" t="s">
        <v>25</v>
      </c>
      <c r="B34" s="12" t="s">
        <v>62</v>
      </c>
      <c r="C34" s="18">
        <f>C35</f>
        <v>124612.02617</v>
      </c>
      <c r="D34" s="18">
        <f>D35</f>
        <v>127008.82617</v>
      </c>
      <c r="E34" s="18">
        <f>E35</f>
        <v>95256.619627499997</v>
      </c>
      <c r="F34" s="18">
        <f>F35</f>
        <v>96191.440740000005</v>
      </c>
      <c r="G34" s="15">
        <f t="shared" si="0"/>
        <v>100.98137128543468</v>
      </c>
    </row>
    <row r="35" spans="1:7" ht="15.75" x14ac:dyDescent="0.25">
      <c r="A35" s="5" t="s">
        <v>26</v>
      </c>
      <c r="B35" s="13" t="s">
        <v>63</v>
      </c>
      <c r="C35" s="19">
        <v>124612.02617</v>
      </c>
      <c r="D35" s="19">
        <v>127008.82617</v>
      </c>
      <c r="E35" s="16">
        <f t="shared" si="1"/>
        <v>95256.619627499997</v>
      </c>
      <c r="F35" s="19">
        <v>96191.440740000005</v>
      </c>
      <c r="G35" s="16">
        <f t="shared" si="0"/>
        <v>100.98137128543468</v>
      </c>
    </row>
    <row r="36" spans="1:7" s="8" customFormat="1" ht="15.75" x14ac:dyDescent="0.25">
      <c r="A36" s="7" t="s">
        <v>27</v>
      </c>
      <c r="B36" s="12" t="s">
        <v>64</v>
      </c>
      <c r="C36" s="18">
        <f>C37+C38+C39</f>
        <v>163936.62078999999</v>
      </c>
      <c r="D36" s="18">
        <f>D37+D38+D39</f>
        <v>182497.3144</v>
      </c>
      <c r="E36" s="18">
        <f>E37+E38+E39</f>
        <v>136872.98579999999</v>
      </c>
      <c r="F36" s="18">
        <f>F37+F38+F39</f>
        <v>129792.77976</v>
      </c>
      <c r="G36" s="15">
        <f t="shared" si="0"/>
        <v>94.827170607393882</v>
      </c>
    </row>
    <row r="37" spans="1:7" ht="15.75" x14ac:dyDescent="0.25">
      <c r="A37" s="5" t="s">
        <v>28</v>
      </c>
      <c r="B37" s="13" t="s">
        <v>65</v>
      </c>
      <c r="C37" s="19">
        <v>3265</v>
      </c>
      <c r="D37" s="19">
        <v>3612.3140800000001</v>
      </c>
      <c r="E37" s="16">
        <f t="shared" si="1"/>
        <v>2709.2355600000001</v>
      </c>
      <c r="F37" s="19">
        <v>2462.9032299999999</v>
      </c>
      <c r="G37" s="16">
        <f t="shared" si="0"/>
        <v>90.907681353481124</v>
      </c>
    </row>
    <row r="38" spans="1:7" ht="18.75" customHeight="1" x14ac:dyDescent="0.25">
      <c r="A38" s="5" t="s">
        <v>29</v>
      </c>
      <c r="B38" s="13" t="s">
        <v>66</v>
      </c>
      <c r="C38" s="19">
        <v>4492.2731700000004</v>
      </c>
      <c r="D38" s="19">
        <v>18463.251</v>
      </c>
      <c r="E38" s="16">
        <f t="shared" si="1"/>
        <v>13847.438249999999</v>
      </c>
      <c r="F38" s="19">
        <v>7263.2510000000002</v>
      </c>
      <c r="G38" s="16">
        <f t="shared" si="0"/>
        <v>52.451947204025274</v>
      </c>
    </row>
    <row r="39" spans="1:7" ht="15.75" x14ac:dyDescent="0.25">
      <c r="A39" s="5" t="s">
        <v>30</v>
      </c>
      <c r="B39" s="13" t="s">
        <v>67</v>
      </c>
      <c r="C39" s="19">
        <v>156179.34761999999</v>
      </c>
      <c r="D39" s="19">
        <v>160421.74932</v>
      </c>
      <c r="E39" s="16">
        <f t="shared" si="1"/>
        <v>120316.31199</v>
      </c>
      <c r="F39" s="19">
        <v>120066.62553</v>
      </c>
      <c r="G39" s="16">
        <f t="shared" si="0"/>
        <v>99.792474972121198</v>
      </c>
    </row>
    <row r="40" spans="1:7" s="8" customFormat="1" ht="16.5" customHeight="1" x14ac:dyDescent="0.25">
      <c r="A40" s="7" t="s">
        <v>31</v>
      </c>
      <c r="B40" s="14" t="s">
        <v>68</v>
      </c>
      <c r="C40" s="18">
        <f>C41+C42</f>
        <v>57120</v>
      </c>
      <c r="D40" s="18">
        <f>D41+D42</f>
        <v>71894.962350000002</v>
      </c>
      <c r="E40" s="18">
        <f>E41+E42</f>
        <v>53921.221762500005</v>
      </c>
      <c r="F40" s="18">
        <f>F41+F42</f>
        <v>53912.464269999997</v>
      </c>
      <c r="G40" s="15">
        <f t="shared" si="0"/>
        <v>99.983758727614557</v>
      </c>
    </row>
    <row r="41" spans="1:7" ht="15.75" x14ac:dyDescent="0.25">
      <c r="A41" s="5" t="s">
        <v>32</v>
      </c>
      <c r="B41" s="13" t="s">
        <v>69</v>
      </c>
      <c r="C41" s="19">
        <v>37701.839529999997</v>
      </c>
      <c r="D41" s="19">
        <v>34837.960780000001</v>
      </c>
      <c r="E41" s="16">
        <f t="shared" si="1"/>
        <v>26128.470585000003</v>
      </c>
      <c r="F41" s="19">
        <v>30703.433400000002</v>
      </c>
      <c r="G41" s="16">
        <f t="shared" si="0"/>
        <v>117.50949333263472</v>
      </c>
    </row>
    <row r="42" spans="1:7" ht="15.75" x14ac:dyDescent="0.25">
      <c r="A42" s="5" t="s">
        <v>93</v>
      </c>
      <c r="B42" s="13" t="s">
        <v>94</v>
      </c>
      <c r="C42" s="19">
        <v>19418.160469999999</v>
      </c>
      <c r="D42" s="19">
        <v>37057.00157</v>
      </c>
      <c r="E42" s="16">
        <f t="shared" si="1"/>
        <v>27792.751177500002</v>
      </c>
      <c r="F42" s="19">
        <v>23209.030869999999</v>
      </c>
      <c r="G42" s="16"/>
    </row>
    <row r="43" spans="1:7" s="8" customFormat="1" ht="15.75" x14ac:dyDescent="0.25">
      <c r="A43" s="7" t="s">
        <v>33</v>
      </c>
      <c r="B43" s="12" t="s">
        <v>70</v>
      </c>
      <c r="C43" s="18">
        <f>C44+C45</f>
        <v>5610</v>
      </c>
      <c r="D43" s="18">
        <f>D44+D45</f>
        <v>5610</v>
      </c>
      <c r="E43" s="18">
        <f>E44+E45</f>
        <v>4207.5</v>
      </c>
      <c r="F43" s="18">
        <f>F44+F45</f>
        <v>3668.2469000000001</v>
      </c>
      <c r="G43" s="15">
        <f t="shared" si="0"/>
        <v>87.183527035056457</v>
      </c>
    </row>
    <row r="44" spans="1:7" ht="15.75" x14ac:dyDescent="0.25">
      <c r="A44" s="5" t="s">
        <v>34</v>
      </c>
      <c r="B44" s="13" t="s">
        <v>71</v>
      </c>
      <c r="C44" s="19">
        <v>4300</v>
      </c>
      <c r="D44" s="19">
        <v>4300</v>
      </c>
      <c r="E44" s="16">
        <f t="shared" si="1"/>
        <v>3225</v>
      </c>
      <c r="F44" s="19">
        <v>2866.6595000000002</v>
      </c>
      <c r="G44" s="16">
        <f t="shared" si="0"/>
        <v>88.888666666666666</v>
      </c>
    </row>
    <row r="45" spans="1:7" ht="17.25" customHeight="1" x14ac:dyDescent="0.25">
      <c r="A45" s="5" t="s">
        <v>35</v>
      </c>
      <c r="B45" s="13" t="s">
        <v>72</v>
      </c>
      <c r="C45" s="19">
        <v>1310</v>
      </c>
      <c r="D45" s="19">
        <v>1310</v>
      </c>
      <c r="E45" s="16">
        <f t="shared" si="1"/>
        <v>982.5</v>
      </c>
      <c r="F45" s="19">
        <v>801.5874</v>
      </c>
      <c r="G45" s="16">
        <f t="shared" si="0"/>
        <v>81.586503816793893</v>
      </c>
    </row>
    <row r="46" spans="1:7" s="8" customFormat="1" ht="42.75" x14ac:dyDescent="0.25">
      <c r="A46" s="7" t="s">
        <v>36</v>
      </c>
      <c r="B46" s="12" t="s">
        <v>73</v>
      </c>
      <c r="C46" s="18">
        <f>C47+C48</f>
        <v>121956</v>
      </c>
      <c r="D46" s="18">
        <f>D47+D48</f>
        <v>127866.4856</v>
      </c>
      <c r="E46" s="18">
        <f>E47+E48</f>
        <v>95899.864199999996</v>
      </c>
      <c r="F46" s="18">
        <f>F47+F48</f>
        <v>97817.764599999995</v>
      </c>
      <c r="G46" s="15">
        <f t="shared" si="0"/>
        <v>101.99989897378812</v>
      </c>
    </row>
    <row r="47" spans="1:7" ht="49.5" customHeight="1" x14ac:dyDescent="0.25">
      <c r="A47" s="5" t="s">
        <v>37</v>
      </c>
      <c r="B47" s="13" t="s">
        <v>74</v>
      </c>
      <c r="C47" s="19">
        <v>121956</v>
      </c>
      <c r="D47" s="19">
        <v>121956</v>
      </c>
      <c r="E47" s="16">
        <f t="shared" si="1"/>
        <v>91467</v>
      </c>
      <c r="F47" s="19">
        <v>91907.278999999995</v>
      </c>
      <c r="G47" s="16">
        <f t="shared" si="0"/>
        <v>100.48135283763541</v>
      </c>
    </row>
    <row r="48" spans="1:7" ht="15.75" x14ac:dyDescent="0.25">
      <c r="A48" s="5" t="s">
        <v>38</v>
      </c>
      <c r="B48" s="13" t="s">
        <v>75</v>
      </c>
      <c r="C48" s="19"/>
      <c r="D48" s="19">
        <v>5910.4856</v>
      </c>
      <c r="E48" s="16">
        <f t="shared" si="1"/>
        <v>4432.8642</v>
      </c>
      <c r="F48" s="19">
        <v>5910.4856</v>
      </c>
      <c r="G48" s="16">
        <f t="shared" si="0"/>
        <v>133.33333333333331</v>
      </c>
    </row>
    <row r="49" spans="1:7" s="8" customFormat="1" ht="15.75" x14ac:dyDescent="0.25">
      <c r="A49" s="7" t="s">
        <v>39</v>
      </c>
      <c r="B49" s="12"/>
      <c r="C49" s="17">
        <f>C5+C12+C14+C16+C21+C26+C28+C34+C36+C40+C43+C46</f>
        <v>2456109.9185500001</v>
      </c>
      <c r="D49" s="15">
        <f>D46+D43+D40+D36+D34+D28+D21+D16+D14+D12+D5+D26</f>
        <v>2708055.7051200001</v>
      </c>
      <c r="E49" s="15">
        <f>E46+E43+E40+E36+E34+E28+E21+E16+E14+E12+E5+E26</f>
        <v>2031041.77884</v>
      </c>
      <c r="F49" s="15">
        <f t="shared" ref="F49" si="4">F46+F43+F40+F36+F34+F28+F21+F16+F14+F12+F5+F26</f>
        <v>1941469.8657199999</v>
      </c>
      <c r="G49" s="15">
        <f t="shared" si="0"/>
        <v>95.589853736482084</v>
      </c>
    </row>
    <row r="50" spans="1:7" ht="15.75" x14ac:dyDescent="0.25">
      <c r="C50" s="10"/>
    </row>
    <row r="51" spans="1:7" ht="15.75" x14ac:dyDescent="0.25">
      <c r="C51" s="11"/>
    </row>
  </sheetData>
  <mergeCells count="2">
    <mergeCell ref="A1:G1"/>
    <mergeCell ref="F3:G3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2024-10-09T10:49:16Z</dcterms:modified>
</cp:coreProperties>
</file>