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8_{CB94A862-25FA-47EE-83C3-146FAB9280B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G6" i="1"/>
  <c r="F6" i="1"/>
  <c r="C6" i="1"/>
  <c r="D35" i="1"/>
  <c r="E37" i="1"/>
  <c r="E36" i="1"/>
  <c r="D6" i="1" l="1"/>
  <c r="E6" i="1" l="1"/>
</calcChain>
</file>

<file path=xl/sharedStrings.xml><?xml version="1.0" encoding="utf-8"?>
<sst xmlns="http://schemas.openxmlformats.org/spreadsheetml/2006/main" count="119" uniqueCount="117">
  <si>
    <t>Ед.Изм.: тыс.руб.</t>
  </si>
  <si>
    <t>Вид дохода</t>
  </si>
  <si>
    <t>Классификация</t>
  </si>
  <si>
    <t>Утвержденный план</t>
  </si>
  <si>
    <t>Уточненный план на  год</t>
  </si>
  <si>
    <t>Отчет</t>
  </si>
  <si>
    <t>Темп прироста исполнения к утвержденному плану,%</t>
  </si>
  <si>
    <t>Темп прироста исполнения к уточненному плану,%</t>
  </si>
  <si>
    <t>Пояснение различий между первоначально утвержденными показателями доходов и их фактическими значениями на более чем 5%</t>
  </si>
  <si>
    <t>ВСЕГО ДОХОДОВ</t>
  </si>
  <si>
    <t>НАЛОГОВЫЕ И НЕНАЛОГОВЫЕ ДОХОДЫ</t>
  </si>
  <si>
    <t>\1000000000\\\ \</t>
  </si>
  <si>
    <t>НАЛОГИ НА ПРИБЫЛЬ, ДОХОДЫ</t>
  </si>
  <si>
    <t>\1010000000\\\ \</t>
  </si>
  <si>
    <t>Налог на доходы физических лиц</t>
  </si>
  <si>
    <t>\1010200001\\\ \</t>
  </si>
  <si>
    <t>НАЛОГИ НА ТОВАРЫ (РАБОТЫ, УСЛУГИ), РЕАЛИЗУЕМЫЕ НА ТЕРРИТОРИИ РОССИЙСКОЙ ФЕДЕРАЦИИ</t>
  </si>
  <si>
    <t>\1030000000\\\ \</t>
  </si>
  <si>
    <t>НАЛОГИ НА СОВОКУПНЫЙ ДОХОД</t>
  </si>
  <si>
    <t>\1050000000\\\ \</t>
  </si>
  <si>
    <t>Налог, взимаемый в связи с применением упрощенной системы налогообложения</t>
  </si>
  <si>
    <t>\1050100000\\\ \</t>
  </si>
  <si>
    <t>Единый налог на вмененный доход для отдельных видов деятельности</t>
  </si>
  <si>
    <t>\1050200002\\\ \</t>
  </si>
  <si>
    <t>Единый сельскохозяйственный налог</t>
  </si>
  <si>
    <t>\1050300001\\\ \</t>
  </si>
  <si>
    <t>Налог, взимаемый в связи с применением патентной системы налогообложения</t>
  </si>
  <si>
    <t>\1050400002\\\ \</t>
  </si>
  <si>
    <t>НАЛОГИ, СБОРЫ И РЕГУЛЯРНЫЕ ПЛАТЕЖИ ЗА ПОЛЬЗОВАНИЕ ПРИРОДНЫМИ РЕСУРСАМИ</t>
  </si>
  <si>
    <t>\1070000000\\\ \</t>
  </si>
  <si>
    <t>ГОСУДАРСТВЕННАЯ ПОШЛИНА</t>
  </si>
  <si>
    <t>\1080000000\\\ \</t>
  </si>
  <si>
    <t>ЗАДОЛЖЕННОСТЬ И ПЕРЕРАСЧЕТЫ ПО ОТМЕНЕННЫМ НАЛОГАМ, СБОРАМ И ИНЫМ ОБЯЗАТЕЛЬНЫМ ПЛАТЕЖАМ</t>
  </si>
  <si>
    <t>\1090000000\\\ \</t>
  </si>
  <si>
    <t>ДОХОДЫ ОТ ИСПОЛЬЗОВАНИЯ ИМУЩЕСТВА, НАХОДЯЩЕГОСЯ В ГОСУДАРСТВЕННОЙ И МУНИЦИПАЛЬНОЙ СОБСТВЕННОСТИ</t>
  </si>
  <si>
    <t>\1110000000\\\ \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</si>
  <si>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</si>
  <si>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\1110500000\\\ \</t>
  </si>
  <si>
    <t>Платежи от государственных и муниципальных унитарных предприятий</t>
  </si>
  <si>
    <t>\1110700000\\\ \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</si>
  <si>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</si>
  <si>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\1110900000\\\ \</t>
  </si>
  <si>
    <t>ПЛАТЕЖИ ПРИ ПОЛЬЗОВАНИИ ПРИРОДНЫМИ РЕСУРСАМИ</t>
  </si>
  <si>
    <t>\1120000000\\\ \</t>
  </si>
  <si>
    <t>ДОХОДЫ ОТ ОКАЗАНИЯ ПЛАТНЫХ УСЛУГ (РАБОТ) И КОМПЕНСАЦИИ ЗАТРАТ ГОСУДАРСТВА</t>
  </si>
  <si>
    <t>\1130000000\\\ \</t>
  </si>
  <si>
    <t>ДОХОДЫ ОТ ПРОДАЖИ МАТЕРИАЛЬНЫХ И НЕМАТЕРИАЛЬНЫХ АКТИВОВ</t>
  </si>
  <si>
    <t>\1140000000\\\ \</t>
  </si>
  <si>
    <t>ШТРАФЫ, САНКЦИИ, ВОЗМЕЩЕНИЕ УЩЕРБА</t>
  </si>
  <si>
    <t>\1160000000\\\ \</t>
  </si>
  <si>
    <t>ПРОЧИЕ НЕНАЛОГОВЫЕ ДОХОДЫ</t>
  </si>
  <si>
    <t>\1170000000\\\ \</t>
  </si>
  <si>
    <t>БЕЗВОЗМЕЗДНЫЕ ПОСТУПЛЕНИЯ</t>
  </si>
  <si>
    <t>\2000000000\\\ \</t>
  </si>
  <si>
    <t>БЕЗВОЗМЕЗДНЫЕ ПОСТУПЛЕНИЯ ОТ ДРУГИХ БЮДЖЕТОВ БЮДЖЕТНОЙ СИСТЕМЫ РОССИЙСКОЙ ФЕДЕРАЦИИ</t>
  </si>
  <si>
    <t>\2020000000\\\ \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</si>
  <si>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</si>
  <si>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</si>
  <si>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</si>
  <si>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</si>
  <si>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</t>
  </si>
  <si>
    <t>\2070000000\\\ \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</si>
  <si>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ЛЕТ; ДОХОДЫ БЮДЖЕТОВ БЮДЖЕТНОЙ СИСТЕМЫ РОССИЙСКОЙ ФЕДЕРАЦИИ ОТ ВОЗВРАТА ОРГАНИЗАЦИЯМИ ОСТАТКОВ СУБСИДИЙ ПРОШЛЫХ ЛЕТ</t>
  </si>
  <si>
    <t>\2180000000\\\ \</t>
  </si>
  <si>
    <t xml:space="preserve">Возврат с учетом требований бюджетного законодательства в бюджет муниципального района Мелеузовский район остатков целевых межбюджетных трасфертов прошлых лет </t>
  </si>
  <si>
    <t>ВОЗВРАТ ОСТАТКОВ СУБСИДИЙ, СУБВЕНЦИЙ И ИНЫХ МЕЖБЮДЖЕТНЫХ ТРАНСФЕРТОВ, ИМЕЮЩИХ ЦЕЛЕВОЕ НАЗНАЧЕНИЕ, ПРОШЛЫХ ЛЕТ</t>
  </si>
  <si>
    <t>\2190000000\\\ \</t>
  </si>
  <si>
    <t>Возврат с учетом требований бюджетного законодательства из бюджета муниципального района Мелеузовский район РБ остатков целевых межбюджетных трасфертов прошлых лет в бюджеты, из которых они были предоставлены</t>
  </si>
  <si>
    <t xml:space="preserve">За счет досрочного погашения сумм по выкупу муниципального имущества </t>
  </si>
  <si>
    <t xml:space="preserve">За счет увеличения объема дотаций </t>
  </si>
  <si>
    <t>НАЛОГИ НА ИМУЩЕСТВО</t>
  </si>
  <si>
    <t>\1060000000\\\ \</t>
  </si>
  <si>
    <t>\1030200001\\\ \</t>
  </si>
  <si>
    <t>Акцизы по подакцизным товарам (продукции), производимым на территории Российской Федерации</t>
  </si>
  <si>
    <t>Налог на имущество организаций</t>
  </si>
  <si>
    <t>\1060200002\\\ \</t>
  </si>
  <si>
    <t>Налог на добычу полезных ископаемых</t>
  </si>
  <si>
    <t>\1070100001\\\ \</t>
  </si>
  <si>
    <t>Государственная пошлина по делам, рассматриваемым в судах общей юрисдикции, мировыми судьями</t>
  </si>
  <si>
    <t>Плата за негативное воздействие на окружающую среду</t>
  </si>
  <si>
    <t>\1120100001\\\ \</t>
  </si>
  <si>
    <t>Доходы от компенсации затрат государства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</si>
  <si>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</si>
  <si>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\1140200000\\\ \</t>
  </si>
  <si>
    <t>\1140600000\\\ \</t>
  </si>
  <si>
    <t>Доходы от продажи земельных участков, находящихся в государственной и муниципальной собственности</t>
  </si>
  <si>
    <t>Государственная пошлина за государственную регистрацию, а также за совершение прочих юридически значимых действий</t>
  </si>
  <si>
    <t>За счет увеличения иных межбюджетных трансфертов от бюджета городского поселения г.Мелеуз в соответствии с заключенными соглашениями о передаче полномочий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</si>
  <si>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</si>
  <si>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\1110530000\\\ \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</si>
  <si>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</si>
  <si>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\1140630000\\\ \</t>
  </si>
  <si>
    <t>за счет разовых поступлений</t>
  </si>
  <si>
    <t>Прочие безвозмездные поступления от других бюджетов бюджетной системы</t>
  </si>
  <si>
    <t>\2029000000\\\ \</t>
  </si>
  <si>
    <t>\1080300001\\\ \</t>
  </si>
  <si>
    <t>\1080700001\\\ \</t>
  </si>
  <si>
    <t>\1130200000\\\ \</t>
  </si>
  <si>
    <t>\2021000000\\\ \</t>
  </si>
  <si>
    <t>\2022000000\\\ \</t>
  </si>
  <si>
    <t>\2023000000\\\ \</t>
  </si>
  <si>
    <t>\2024000000\\\ \</t>
  </si>
  <si>
    <t>В связи с расширением административной практики в сфере кронтроля за исполнением муниципальных контрактов, погашения задолженности прошлых лет</t>
  </si>
  <si>
    <t xml:space="preserve">В связи с сокращением обращений на выкуп земельных участков </t>
  </si>
  <si>
    <t>в связи с увеличением объемов поступлений в бюджет РБ</t>
  </si>
  <si>
    <t>За счет увеличения объемов добычи, накопления производственных запасов</t>
  </si>
  <si>
    <t>За счет увеличения количества обращений за регистрационными действиями</t>
  </si>
  <si>
    <t>за счет поступлений от физических и юридических лиц на реализацию проектов ППМИ</t>
  </si>
  <si>
    <t>за счет погашения задолженности за рекламные конструкции</t>
  </si>
  <si>
    <t>за счет увеличения поступлений платы за негативное воздействие на окружающую среду</t>
  </si>
  <si>
    <t>за счет разовых сумм по проверкам Финоргана</t>
  </si>
  <si>
    <t xml:space="preserve">За счет увеличения объема субсидий </t>
  </si>
  <si>
    <t>За счет увеличения ФЗП, погашения недоимки,выплаты дивидендов</t>
  </si>
  <si>
    <t>в связи с увеличением поступлениями от ООО Союзпромптица</t>
  </si>
  <si>
    <t>в связи с увеличением налогоблагаемой базы</t>
  </si>
  <si>
    <t>За счет пролонгации договоров на размещение рекламных конструкций</t>
  </si>
  <si>
    <t>Сведения о фактических поступлениях доходов по видам доходов в сравнении с первоначально утвержденными (установленными) решением о бюджете муниципального района Мелеузовский район Республики Башкортостан значениями и с уточненными значениями с учетом внесенных изменений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</si>
</sst>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 indent="2"/>
    </xf>
    <xf numFmtId="0" fontId="4" fillId="0" borderId="1" xfId="0" applyFont="1" applyBorder="1" applyAlignment="1">
      <alignment horizontal="left" vertical="top" wrapText="1" indent="3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horizontal="left" vertical="top" wrapText="1" indent="3"/>
    </xf>
    <xf numFmtId="0" fontId="6" fillId="0" borderId="0" xfId="0" applyFont="1" applyAlignment="1">
      <alignment vertical="top" wrapText="1"/>
    </xf>
    <xf numFmtId="0" fontId="7" fillId="0" borderId="1" xfId="0" applyFont="1" applyBorder="1" applyAlignment="1">
      <alignment horizontal="left" vertical="top" wrapText="1" indent="3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 indent="2"/>
    </xf>
    <xf numFmtId="0" fontId="0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left" wrapText="1" indent="2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indent="3"/>
    </xf>
    <xf numFmtId="4" fontId="6" fillId="0" borderId="0" xfId="0" applyNumberFormat="1" applyFont="1" applyAlignment="1">
      <alignment vertical="top"/>
    </xf>
    <xf numFmtId="4" fontId="4" fillId="0" borderId="0" xfId="0" applyNumberFormat="1" applyFont="1" applyAlignment="1">
      <alignment vertical="top"/>
    </xf>
    <xf numFmtId="164" fontId="0" fillId="0" borderId="0" xfId="0" applyNumberFormat="1" applyAlignment="1">
      <alignment vertical="top"/>
    </xf>
    <xf numFmtId="0" fontId="9" fillId="0" borderId="0" xfId="0" applyFont="1" applyAlignment="1">
      <alignment vertical="top"/>
    </xf>
    <xf numFmtId="0" fontId="0" fillId="0" borderId="1" xfId="0" applyBorder="1" applyAlignment="1">
      <alignment horizontal="left" indent="2"/>
    </xf>
    <xf numFmtId="0" fontId="9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4" fontId="11" fillId="0" borderId="1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 vertical="top" wrapText="1"/>
    </xf>
    <xf numFmtId="4" fontId="12" fillId="0" borderId="1" xfId="0" applyNumberFormat="1" applyFont="1" applyFill="1" applyBorder="1" applyAlignment="1">
      <alignment vertical="top" wrapText="1"/>
    </xf>
    <xf numFmtId="164" fontId="14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5" fillId="0" borderId="1" xfId="0" applyFont="1" applyFill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1" xfId="0" applyFont="1" applyFill="1" applyBorder="1" applyAlignment="1">
      <alignment horizontal="left" vertical="top" wrapText="1"/>
    </xf>
    <xf numFmtId="40" fontId="13" fillId="0" borderId="1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48;%20&#1044;&#1054;&#1050;&#1059;&#1052;&#1045;&#1053;&#1058;&#1067;/&#1050;&#1056;&#1048;&#1057;&#1058;&#1040;/317%20&#1092;&#1086;&#1088;&#1084;&#1072;%20&#1044;&#1054;&#1061;&#1054;&#1044;&#1067;%2012%20&#1084;&#1077;&#1089;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503317 Отчет об исполнении кон"/>
    </sheetNames>
    <sheetDataSet>
      <sheetData sheetId="0">
        <row r="117">
          <cell r="J117">
            <v>11716000</v>
          </cell>
        </row>
        <row r="123">
          <cell r="W123">
            <v>5553348.6100000003</v>
          </cell>
        </row>
        <row r="130">
          <cell r="W130">
            <v>338157.4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workbookViewId="0">
      <selection activeCell="C9" sqref="C9"/>
    </sheetView>
  </sheetViews>
  <sheetFormatPr defaultColWidth="9.140625" defaultRowHeight="15" x14ac:dyDescent="0.25"/>
  <cols>
    <col min="1" max="1" width="76.42578125" style="2" customWidth="1"/>
    <col min="2" max="2" width="15.7109375" style="1" customWidth="1"/>
    <col min="3" max="4" width="17.28515625" style="24" customWidth="1"/>
    <col min="5" max="5" width="17.28515625" style="23" customWidth="1"/>
    <col min="6" max="6" width="13.140625" style="1" customWidth="1"/>
    <col min="7" max="7" width="12.140625" style="1" customWidth="1"/>
    <col min="8" max="8" width="35.85546875" style="26" customWidth="1"/>
    <col min="9" max="16384" width="9.140625" style="1"/>
  </cols>
  <sheetData>
    <row r="1" spans="1:9" ht="60" customHeight="1" x14ac:dyDescent="0.25">
      <c r="A1" s="31" t="s">
        <v>116</v>
      </c>
      <c r="B1" s="31"/>
      <c r="C1" s="31"/>
      <c r="D1" s="31"/>
      <c r="E1" s="31"/>
      <c r="F1" s="31"/>
      <c r="G1" s="31"/>
      <c r="H1" s="31"/>
    </row>
    <row r="2" spans="1:9" x14ac:dyDescent="0.25">
      <c r="G2" s="3"/>
    </row>
    <row r="3" spans="1:9" x14ac:dyDescent="0.25">
      <c r="A3" s="13" t="s">
        <v>0</v>
      </c>
    </row>
    <row r="4" spans="1:9" hidden="1" x14ac:dyDescent="0.25">
      <c r="H4" s="28"/>
      <c r="I4" s="3"/>
    </row>
    <row r="5" spans="1:9" s="3" customFormat="1" ht="63.75" x14ac:dyDescent="0.25">
      <c r="A5" s="10" t="s">
        <v>1</v>
      </c>
      <c r="B5" s="29" t="s">
        <v>2</v>
      </c>
      <c r="C5" s="29" t="s">
        <v>3</v>
      </c>
      <c r="D5" s="29" t="s">
        <v>4</v>
      </c>
      <c r="E5" s="29" t="s">
        <v>5</v>
      </c>
      <c r="F5" s="29" t="s">
        <v>6</v>
      </c>
      <c r="G5" s="29" t="s">
        <v>7</v>
      </c>
      <c r="H5" s="19" t="s">
        <v>8</v>
      </c>
      <c r="I5" s="1"/>
    </row>
    <row r="6" spans="1:9" s="3" customFormat="1" x14ac:dyDescent="0.25">
      <c r="A6" s="4" t="s">
        <v>9</v>
      </c>
      <c r="B6" s="5"/>
      <c r="C6" s="32">
        <f>C7+C40</f>
        <v>2420609.9185500005</v>
      </c>
      <c r="D6" s="32">
        <f>D7+D40</f>
        <v>2712667.9555000002</v>
      </c>
      <c r="E6" s="32">
        <f>E7+E40</f>
        <v>2787180.08635</v>
      </c>
      <c r="F6" s="33">
        <f>IFERROR(E6/C6*100,"")</f>
        <v>115.1437108883526</v>
      </c>
      <c r="G6" s="33">
        <f>IFERROR(E6/D6*100,"")</f>
        <v>102.74682091845871</v>
      </c>
      <c r="H6" s="34"/>
      <c r="I6" s="1"/>
    </row>
    <row r="7" spans="1:9" s="3" customFormat="1" x14ac:dyDescent="0.25">
      <c r="A7" s="6" t="s">
        <v>10</v>
      </c>
      <c r="B7" s="7" t="s">
        <v>11</v>
      </c>
      <c r="C7" s="32">
        <v>919000</v>
      </c>
      <c r="D7" s="32">
        <v>1025430</v>
      </c>
      <c r="E7" s="32">
        <v>1103551.0755699999</v>
      </c>
      <c r="F7" s="33">
        <f t="shared" ref="F7:F49" si="0">IFERROR(E7/C7*100,"")</f>
        <v>120.08172748313383</v>
      </c>
      <c r="G7" s="33">
        <f t="shared" ref="G7:G49" si="1">IFERROR(E7/D7*100,"")</f>
        <v>107.61837234818563</v>
      </c>
      <c r="H7" s="34"/>
      <c r="I7" s="25"/>
    </row>
    <row r="8" spans="1:9" x14ac:dyDescent="0.25">
      <c r="A8" s="8" t="s">
        <v>12</v>
      </c>
      <c r="B8" s="7" t="s">
        <v>13</v>
      </c>
      <c r="C8" s="32">
        <v>520136</v>
      </c>
      <c r="D8" s="32">
        <v>567823</v>
      </c>
      <c r="E8" s="32">
        <v>624079.50651999994</v>
      </c>
      <c r="F8" s="33">
        <f t="shared" si="0"/>
        <v>119.98390930833473</v>
      </c>
      <c r="G8" s="33">
        <f t="shared" si="1"/>
        <v>109.9074018699489</v>
      </c>
      <c r="H8" s="34"/>
      <c r="I8" s="25"/>
    </row>
    <row r="9" spans="1:9" ht="22.5" x14ac:dyDescent="0.25">
      <c r="A9" s="9" t="s">
        <v>14</v>
      </c>
      <c r="B9" s="11" t="s">
        <v>15</v>
      </c>
      <c r="C9" s="32">
        <v>520136</v>
      </c>
      <c r="D9" s="32">
        <v>567823</v>
      </c>
      <c r="E9" s="32">
        <v>624079.50651999994</v>
      </c>
      <c r="F9" s="33">
        <f t="shared" si="0"/>
        <v>119.98390930833473</v>
      </c>
      <c r="G9" s="33">
        <f t="shared" si="1"/>
        <v>109.9074018699489</v>
      </c>
      <c r="H9" s="35" t="s">
        <v>112</v>
      </c>
      <c r="I9" s="25"/>
    </row>
    <row r="10" spans="1:9" ht="25.5" x14ac:dyDescent="0.25">
      <c r="A10" s="8" t="s">
        <v>16</v>
      </c>
      <c r="B10" s="7" t="s">
        <v>17</v>
      </c>
      <c r="C10" s="36">
        <v>29791</v>
      </c>
      <c r="D10" s="36">
        <v>31291</v>
      </c>
      <c r="E10" s="36">
        <v>31953.96441</v>
      </c>
      <c r="F10" s="33">
        <f t="shared" si="0"/>
        <v>107.26046258937262</v>
      </c>
      <c r="G10" s="33">
        <f t="shared" si="1"/>
        <v>102.11870636924357</v>
      </c>
      <c r="H10" s="37"/>
      <c r="I10" s="25"/>
    </row>
    <row r="11" spans="1:9" ht="25.5" x14ac:dyDescent="0.25">
      <c r="A11" s="16" t="s">
        <v>73</v>
      </c>
      <c r="B11" s="15" t="s">
        <v>72</v>
      </c>
      <c r="C11" s="36">
        <v>29791</v>
      </c>
      <c r="D11" s="36">
        <v>31291</v>
      </c>
      <c r="E11" s="36">
        <v>31953.96441</v>
      </c>
      <c r="F11" s="33">
        <f t="shared" si="0"/>
        <v>107.26046258937262</v>
      </c>
      <c r="G11" s="33">
        <f t="shared" si="1"/>
        <v>102.11870636924357</v>
      </c>
      <c r="H11" s="35" t="s">
        <v>104</v>
      </c>
      <c r="I11" s="25"/>
    </row>
    <row r="12" spans="1:9" s="17" customFormat="1" x14ac:dyDescent="0.25">
      <c r="A12" s="8" t="s">
        <v>18</v>
      </c>
      <c r="B12" s="7" t="s">
        <v>19</v>
      </c>
      <c r="C12" s="32">
        <v>238912</v>
      </c>
      <c r="D12" s="32">
        <v>278672</v>
      </c>
      <c r="E12" s="32">
        <v>285619.18488000002</v>
      </c>
      <c r="F12" s="33">
        <f t="shared" si="0"/>
        <v>119.54995348915082</v>
      </c>
      <c r="G12" s="33">
        <f t="shared" si="1"/>
        <v>102.49296121605329</v>
      </c>
      <c r="H12" s="37"/>
      <c r="I12" s="25"/>
    </row>
    <row r="13" spans="1:9" ht="30" x14ac:dyDescent="0.25">
      <c r="A13" s="9" t="s">
        <v>20</v>
      </c>
      <c r="B13" s="11" t="s">
        <v>21</v>
      </c>
      <c r="C13" s="32">
        <v>222000</v>
      </c>
      <c r="D13" s="32">
        <v>258170</v>
      </c>
      <c r="E13" s="32">
        <v>261392.42116999999</v>
      </c>
      <c r="F13" s="33">
        <f t="shared" si="0"/>
        <v>117.74433386036036</v>
      </c>
      <c r="G13" s="33">
        <f t="shared" si="1"/>
        <v>101.24817801061316</v>
      </c>
      <c r="H13" s="35" t="s">
        <v>114</v>
      </c>
      <c r="I13" s="25"/>
    </row>
    <row r="14" spans="1:9" x14ac:dyDescent="0.25">
      <c r="A14" s="9" t="s">
        <v>22</v>
      </c>
      <c r="B14" s="11" t="s">
        <v>23</v>
      </c>
      <c r="C14" s="32">
        <v>0</v>
      </c>
      <c r="D14" s="32">
        <v>0</v>
      </c>
      <c r="E14" s="32">
        <v>-65.637720000000002</v>
      </c>
      <c r="F14" s="33" t="str">
        <f t="shared" si="0"/>
        <v/>
      </c>
      <c r="G14" s="33" t="str">
        <f t="shared" si="1"/>
        <v/>
      </c>
      <c r="H14" s="35"/>
      <c r="I14" s="25"/>
    </row>
    <row r="15" spans="1:9" ht="22.5" x14ac:dyDescent="0.25">
      <c r="A15" s="9" t="s">
        <v>24</v>
      </c>
      <c r="B15" s="11" t="s">
        <v>25</v>
      </c>
      <c r="C15" s="32">
        <v>1000</v>
      </c>
      <c r="D15" s="32">
        <v>4590</v>
      </c>
      <c r="E15" s="32">
        <v>4590.99424</v>
      </c>
      <c r="F15" s="33">
        <f t="shared" si="0"/>
        <v>459.09942399999994</v>
      </c>
      <c r="G15" s="33">
        <f t="shared" si="1"/>
        <v>100.02166100217865</v>
      </c>
      <c r="H15" s="38" t="s">
        <v>113</v>
      </c>
      <c r="I15" s="25"/>
    </row>
    <row r="16" spans="1:9" ht="30" x14ac:dyDescent="0.25">
      <c r="A16" s="9" t="s">
        <v>26</v>
      </c>
      <c r="B16" s="11" t="s">
        <v>27</v>
      </c>
      <c r="C16" s="32">
        <v>15912</v>
      </c>
      <c r="D16" s="32">
        <v>15912</v>
      </c>
      <c r="E16" s="32">
        <v>19701.407190000002</v>
      </c>
      <c r="F16" s="33">
        <f t="shared" si="0"/>
        <v>123.81477620663649</v>
      </c>
      <c r="G16" s="33">
        <f t="shared" si="1"/>
        <v>123.81477620663649</v>
      </c>
      <c r="H16" s="35" t="s">
        <v>114</v>
      </c>
      <c r="I16" s="25"/>
    </row>
    <row r="17" spans="1:9" x14ac:dyDescent="0.25">
      <c r="A17" s="14" t="s">
        <v>70</v>
      </c>
      <c r="B17" s="7" t="s">
        <v>71</v>
      </c>
      <c r="C17" s="30">
        <v>8965</v>
      </c>
      <c r="D17" s="32">
        <v>10996</v>
      </c>
      <c r="E17" s="32">
        <v>10964.38024</v>
      </c>
      <c r="F17" s="33">
        <f t="shared" si="0"/>
        <v>122.30206625766871</v>
      </c>
      <c r="G17" s="33">
        <f t="shared" si="1"/>
        <v>99.712443070207357</v>
      </c>
      <c r="H17" s="34"/>
      <c r="I17" s="25"/>
    </row>
    <row r="18" spans="1:9" s="18" customFormat="1" x14ac:dyDescent="0.25">
      <c r="A18" s="9" t="s">
        <v>74</v>
      </c>
      <c r="B18" s="15" t="s">
        <v>75</v>
      </c>
      <c r="C18" s="30">
        <v>8965</v>
      </c>
      <c r="D18" s="32">
        <v>10996</v>
      </c>
      <c r="E18" s="32">
        <v>10964.38024</v>
      </c>
      <c r="F18" s="33">
        <f t="shared" si="0"/>
        <v>122.30206625766871</v>
      </c>
      <c r="G18" s="33">
        <f t="shared" si="1"/>
        <v>99.712443070207357</v>
      </c>
      <c r="H18" s="35" t="s">
        <v>114</v>
      </c>
      <c r="I18" s="25"/>
    </row>
    <row r="19" spans="1:9" ht="25.5" x14ac:dyDescent="0.25">
      <c r="A19" s="8" t="s">
        <v>28</v>
      </c>
      <c r="B19" s="7" t="s">
        <v>29</v>
      </c>
      <c r="C19" s="32">
        <v>3500</v>
      </c>
      <c r="D19" s="32">
        <v>6188</v>
      </c>
      <c r="E19" s="32">
        <v>6520.98938</v>
      </c>
      <c r="F19" s="33">
        <f t="shared" si="0"/>
        <v>186.31398228571427</v>
      </c>
      <c r="G19" s="33">
        <f t="shared" si="1"/>
        <v>105.38121170006465</v>
      </c>
      <c r="H19" s="34"/>
      <c r="I19" s="25"/>
    </row>
    <row r="20" spans="1:9" ht="22.5" x14ac:dyDescent="0.25">
      <c r="A20" s="16" t="s">
        <v>76</v>
      </c>
      <c r="B20" s="15" t="s">
        <v>77</v>
      </c>
      <c r="C20" s="32">
        <v>3500</v>
      </c>
      <c r="D20" s="32">
        <v>6188</v>
      </c>
      <c r="E20" s="32">
        <v>6520.98938</v>
      </c>
      <c r="F20" s="33">
        <f t="shared" si="0"/>
        <v>186.31398228571427</v>
      </c>
      <c r="G20" s="33">
        <f t="shared" si="1"/>
        <v>105.38121170006465</v>
      </c>
      <c r="H20" s="39" t="s">
        <v>105</v>
      </c>
      <c r="I20" s="25"/>
    </row>
    <row r="21" spans="1:9" s="17" customFormat="1" x14ac:dyDescent="0.25">
      <c r="A21" s="8" t="s">
        <v>30</v>
      </c>
      <c r="B21" s="7" t="s">
        <v>31</v>
      </c>
      <c r="C21" s="32">
        <v>12027</v>
      </c>
      <c r="D21" s="32">
        <v>20812</v>
      </c>
      <c r="E21" s="32">
        <v>22260.505639999999</v>
      </c>
      <c r="F21" s="33">
        <f t="shared" si="0"/>
        <v>185.08776619273303</v>
      </c>
      <c r="G21" s="33">
        <f t="shared" si="1"/>
        <v>106.95995406496253</v>
      </c>
      <c r="H21" s="34"/>
      <c r="I21" s="25"/>
    </row>
    <row r="22" spans="1:9" ht="39.75" customHeight="1" x14ac:dyDescent="0.25">
      <c r="A22" s="16" t="s">
        <v>78</v>
      </c>
      <c r="B22" s="15" t="s">
        <v>95</v>
      </c>
      <c r="C22" s="32">
        <v>12027</v>
      </c>
      <c r="D22" s="32">
        <v>20787</v>
      </c>
      <c r="E22" s="32">
        <v>22115.505639999999</v>
      </c>
      <c r="F22" s="33">
        <f t="shared" si="0"/>
        <v>183.88214550594495</v>
      </c>
      <c r="G22" s="33">
        <f t="shared" si="1"/>
        <v>106.39104074662049</v>
      </c>
      <c r="H22" s="38" t="s">
        <v>106</v>
      </c>
      <c r="I22" s="25"/>
    </row>
    <row r="23" spans="1:9" s="17" customFormat="1" ht="39.75" customHeight="1" x14ac:dyDescent="0.25">
      <c r="A23" s="16" t="s">
        <v>86</v>
      </c>
      <c r="B23" s="15" t="s">
        <v>96</v>
      </c>
      <c r="C23" s="32">
        <v>0</v>
      </c>
      <c r="D23" s="32">
        <v>25</v>
      </c>
      <c r="E23" s="32">
        <v>145</v>
      </c>
      <c r="F23" s="33" t="str">
        <f t="shared" si="0"/>
        <v/>
      </c>
      <c r="G23" s="33">
        <f t="shared" si="1"/>
        <v>580</v>
      </c>
      <c r="H23" s="38" t="s">
        <v>115</v>
      </c>
      <c r="I23" s="25"/>
    </row>
    <row r="24" spans="1:9" s="17" customFormat="1" ht="39.75" customHeight="1" x14ac:dyDescent="0.25">
      <c r="A24" s="8" t="s">
        <v>32</v>
      </c>
      <c r="B24" s="7" t="s">
        <v>33</v>
      </c>
      <c r="C24" s="32">
        <v>0</v>
      </c>
      <c r="D24" s="32">
        <v>0</v>
      </c>
      <c r="E24" s="32">
        <v>-0.20577999999999999</v>
      </c>
      <c r="F24" s="33" t="str">
        <f t="shared" si="0"/>
        <v/>
      </c>
      <c r="G24" s="33" t="str">
        <f t="shared" si="1"/>
        <v/>
      </c>
      <c r="H24" s="34"/>
      <c r="I24" s="25"/>
    </row>
    <row r="25" spans="1:9" ht="25.5" x14ac:dyDescent="0.25">
      <c r="A25" s="8" t="s">
        <v>34</v>
      </c>
      <c r="B25" s="7" t="s">
        <v>35</v>
      </c>
      <c r="C25" s="32">
        <v>87586</v>
      </c>
      <c r="D25" s="32">
        <v>83250</v>
      </c>
      <c r="E25" s="32">
        <v>86449.401859999998</v>
      </c>
      <c r="F25" s="33">
        <f t="shared" si="0"/>
        <v>98.702306144817669</v>
      </c>
      <c r="G25" s="33">
        <f t="shared" si="1"/>
        <v>103.84312535735735</v>
      </c>
      <c r="H25" s="34"/>
      <c r="I25" s="25"/>
    </row>
    <row r="26" spans="1:9" ht="75" x14ac:dyDescent="0.25">
      <c r="A26" s="9" t="s">
        <v>36</v>
      </c>
      <c r="B26" s="11" t="s">
        <v>37</v>
      </c>
      <c r="C26" s="32">
        <v>85032</v>
      </c>
      <c r="D26" s="32">
        <v>80503</v>
      </c>
      <c r="E26" s="32">
        <v>83569.822379999998</v>
      </c>
      <c r="F26" s="33">
        <f t="shared" si="0"/>
        <v>98.280438399661293</v>
      </c>
      <c r="G26" s="33">
        <f t="shared" si="1"/>
        <v>103.80957527048682</v>
      </c>
      <c r="H26" s="38"/>
      <c r="I26" s="25"/>
    </row>
    <row r="27" spans="1:9" x14ac:dyDescent="0.25">
      <c r="A27" s="22" t="s">
        <v>88</v>
      </c>
      <c r="B27" s="21" t="s">
        <v>89</v>
      </c>
      <c r="C27" s="32">
        <v>0</v>
      </c>
      <c r="D27" s="32">
        <v>0</v>
      </c>
      <c r="E27" s="32">
        <v>4.3909999999999998E-2</v>
      </c>
      <c r="F27" s="33" t="str">
        <f t="shared" si="0"/>
        <v/>
      </c>
      <c r="G27" s="33" t="str">
        <f t="shared" si="1"/>
        <v/>
      </c>
      <c r="H27" s="34"/>
      <c r="I27" s="25"/>
    </row>
    <row r="28" spans="1:9" x14ac:dyDescent="0.25">
      <c r="A28" s="9" t="s">
        <v>38</v>
      </c>
      <c r="B28" s="11" t="s">
        <v>39</v>
      </c>
      <c r="C28" s="32">
        <v>0</v>
      </c>
      <c r="D28" s="32">
        <v>0</v>
      </c>
      <c r="E28" s="32">
        <v>-43.639000000000003</v>
      </c>
      <c r="F28" s="33" t="str">
        <f t="shared" si="0"/>
        <v/>
      </c>
      <c r="G28" s="33" t="str">
        <f t="shared" si="1"/>
        <v/>
      </c>
      <c r="H28" s="34"/>
      <c r="I28" s="25"/>
    </row>
    <row r="29" spans="1:9" ht="75" x14ac:dyDescent="0.25">
      <c r="A29" s="9" t="s">
        <v>40</v>
      </c>
      <c r="B29" s="11" t="s">
        <v>41</v>
      </c>
      <c r="C29" s="32">
        <v>2554</v>
      </c>
      <c r="D29" s="32">
        <v>2747</v>
      </c>
      <c r="E29" s="32">
        <v>2923.1745699999997</v>
      </c>
      <c r="F29" s="33">
        <f t="shared" si="0"/>
        <v>114.45475998433827</v>
      </c>
      <c r="G29" s="33">
        <f t="shared" si="1"/>
        <v>106.41334437568256</v>
      </c>
      <c r="H29" s="38" t="s">
        <v>108</v>
      </c>
      <c r="I29" s="25"/>
    </row>
    <row r="30" spans="1:9" x14ac:dyDescent="0.25">
      <c r="A30" s="8" t="s">
        <v>42</v>
      </c>
      <c r="B30" s="7" t="s">
        <v>43</v>
      </c>
      <c r="C30" s="32">
        <v>4900</v>
      </c>
      <c r="D30" s="32">
        <v>5100</v>
      </c>
      <c r="E30" s="32">
        <v>10030.831320000001</v>
      </c>
      <c r="F30" s="33">
        <f t="shared" si="0"/>
        <v>204.71084326530615</v>
      </c>
      <c r="G30" s="33">
        <f t="shared" si="1"/>
        <v>196.68296705882355</v>
      </c>
      <c r="H30" s="34"/>
      <c r="I30" s="25"/>
    </row>
    <row r="31" spans="1:9" s="17" customFormat="1" ht="22.5" x14ac:dyDescent="0.25">
      <c r="A31" s="16" t="s">
        <v>79</v>
      </c>
      <c r="B31" s="15" t="s">
        <v>80</v>
      </c>
      <c r="C31" s="32">
        <v>4900</v>
      </c>
      <c r="D31" s="32">
        <v>5100</v>
      </c>
      <c r="E31" s="32">
        <v>10030.831320000001</v>
      </c>
      <c r="F31" s="33">
        <f t="shared" si="0"/>
        <v>204.71084326530615</v>
      </c>
      <c r="G31" s="33">
        <f t="shared" si="1"/>
        <v>196.68296705882355</v>
      </c>
      <c r="H31" s="38" t="s">
        <v>109</v>
      </c>
      <c r="I31" s="25"/>
    </row>
    <row r="32" spans="1:9" ht="25.5" x14ac:dyDescent="0.25">
      <c r="A32" s="8" t="s">
        <v>44</v>
      </c>
      <c r="B32" s="7" t="s">
        <v>45</v>
      </c>
      <c r="C32" s="32">
        <v>500</v>
      </c>
      <c r="D32" s="32">
        <v>1770</v>
      </c>
      <c r="E32" s="32">
        <v>4033.9526800000003</v>
      </c>
      <c r="F32" s="33">
        <f t="shared" si="0"/>
        <v>806.79053600000009</v>
      </c>
      <c r="G32" s="33">
        <f t="shared" si="1"/>
        <v>227.90693107344632</v>
      </c>
      <c r="H32" s="34"/>
      <c r="I32" s="25"/>
    </row>
    <row r="33" spans="1:9" s="17" customFormat="1" x14ac:dyDescent="0.25">
      <c r="A33" s="16" t="s">
        <v>81</v>
      </c>
      <c r="B33" s="15" t="s">
        <v>97</v>
      </c>
      <c r="C33" s="32">
        <v>500</v>
      </c>
      <c r="D33" s="32">
        <v>1770</v>
      </c>
      <c r="E33" s="32">
        <v>4033.9526800000003</v>
      </c>
      <c r="F33" s="33">
        <f t="shared" si="0"/>
        <v>806.79053600000009</v>
      </c>
      <c r="G33" s="33">
        <f t="shared" si="1"/>
        <v>227.90693107344632</v>
      </c>
      <c r="H33" s="38" t="s">
        <v>110</v>
      </c>
      <c r="I33" s="25"/>
    </row>
    <row r="34" spans="1:9" x14ac:dyDescent="0.25">
      <c r="A34" s="8" t="s">
        <v>46</v>
      </c>
      <c r="B34" s="7" t="s">
        <v>47</v>
      </c>
      <c r="C34" s="36">
        <v>10823</v>
      </c>
      <c r="D34" s="36">
        <v>15887</v>
      </c>
      <c r="E34" s="36">
        <v>17843.491480000001</v>
      </c>
      <c r="F34" s="33">
        <f t="shared" si="0"/>
        <v>164.86640931349902</v>
      </c>
      <c r="G34" s="33">
        <f t="shared" si="1"/>
        <v>112.31504676779758</v>
      </c>
      <c r="H34" s="34"/>
      <c r="I34" s="25"/>
    </row>
    <row r="35" spans="1:9" s="17" customFormat="1" ht="51" x14ac:dyDescent="0.25">
      <c r="A35" s="16" t="s">
        <v>82</v>
      </c>
      <c r="B35" s="15" t="s">
        <v>83</v>
      </c>
      <c r="C35" s="32">
        <v>7800</v>
      </c>
      <c r="D35" s="40">
        <f>'[1]0503317 Отчет об исполнении кон'!J117/1000</f>
        <v>11716</v>
      </c>
      <c r="E35" s="32">
        <v>11951.985470000001</v>
      </c>
      <c r="F35" s="33">
        <f t="shared" si="0"/>
        <v>153.23058294871797</v>
      </c>
      <c r="G35" s="33">
        <f t="shared" si="1"/>
        <v>102.01421534653467</v>
      </c>
      <c r="H35" s="38" t="s">
        <v>68</v>
      </c>
      <c r="I35" s="25"/>
    </row>
    <row r="36" spans="1:9" s="17" customFormat="1" ht="30" customHeight="1" x14ac:dyDescent="0.25">
      <c r="A36" s="16" t="s">
        <v>85</v>
      </c>
      <c r="B36" s="15" t="s">
        <v>84</v>
      </c>
      <c r="C36" s="32">
        <v>3023</v>
      </c>
      <c r="D36" s="32">
        <v>3888</v>
      </c>
      <c r="E36" s="40">
        <f>'[1]0503317 Отчет об исполнении кон'!W123/1000</f>
        <v>5553.34861</v>
      </c>
      <c r="F36" s="33">
        <f t="shared" si="0"/>
        <v>183.70322891167714</v>
      </c>
      <c r="G36" s="33">
        <f t="shared" si="1"/>
        <v>142.83304038065842</v>
      </c>
      <c r="H36" s="38" t="s">
        <v>103</v>
      </c>
      <c r="I36" s="25"/>
    </row>
    <row r="37" spans="1:9" ht="60" x14ac:dyDescent="0.25">
      <c r="A37" s="20" t="s">
        <v>90</v>
      </c>
      <c r="B37" s="21" t="s">
        <v>91</v>
      </c>
      <c r="C37" s="32">
        <v>0</v>
      </c>
      <c r="D37" s="32">
        <v>283</v>
      </c>
      <c r="E37" s="40">
        <f>'[1]0503317 Отчет об исполнении кон'!W130/1000</f>
        <v>338.1574</v>
      </c>
      <c r="F37" s="33" t="str">
        <f t="shared" si="0"/>
        <v/>
      </c>
      <c r="G37" s="33">
        <f t="shared" si="1"/>
        <v>119.49024734982332</v>
      </c>
      <c r="H37" s="39" t="s">
        <v>92</v>
      </c>
      <c r="I37" s="25"/>
    </row>
    <row r="38" spans="1:9" ht="45" x14ac:dyDescent="0.25">
      <c r="A38" s="8" t="s">
        <v>48</v>
      </c>
      <c r="B38" s="7" t="s">
        <v>49</v>
      </c>
      <c r="C38" s="32">
        <v>1860</v>
      </c>
      <c r="D38" s="32">
        <v>962.24633999999992</v>
      </c>
      <c r="E38" s="32">
        <v>1117.78529</v>
      </c>
      <c r="F38" s="33">
        <f t="shared" si="0"/>
        <v>60.095983333333336</v>
      </c>
      <c r="G38" s="33">
        <f t="shared" si="1"/>
        <v>116.16415085559069</v>
      </c>
      <c r="H38" s="39" t="s">
        <v>102</v>
      </c>
      <c r="I38" s="25"/>
    </row>
    <row r="39" spans="1:9" ht="33.75" x14ac:dyDescent="0.25">
      <c r="A39" s="8" t="s">
        <v>50</v>
      </c>
      <c r="B39" s="7" t="s">
        <v>51</v>
      </c>
      <c r="C39" s="32">
        <v>0</v>
      </c>
      <c r="D39" s="32">
        <v>2678.7536600000003</v>
      </c>
      <c r="E39" s="32">
        <v>2677.08187</v>
      </c>
      <c r="F39" s="33" t="str">
        <f t="shared" si="0"/>
        <v/>
      </c>
      <c r="G39" s="33">
        <f t="shared" si="1"/>
        <v>99.937590752559146</v>
      </c>
      <c r="H39" s="38" t="s">
        <v>107</v>
      </c>
      <c r="I39" s="25"/>
    </row>
    <row r="40" spans="1:9" x14ac:dyDescent="0.25">
      <c r="A40" s="6" t="s">
        <v>52</v>
      </c>
      <c r="B40" s="7" t="s">
        <v>53</v>
      </c>
      <c r="C40" s="32">
        <v>1501609.9185500003</v>
      </c>
      <c r="D40" s="32">
        <v>1687237.9554999999</v>
      </c>
      <c r="E40" s="32">
        <v>1683629.0107800001</v>
      </c>
      <c r="F40" s="33">
        <f t="shared" si="0"/>
        <v>112.1215962935143</v>
      </c>
      <c r="G40" s="33">
        <f t="shared" si="1"/>
        <v>99.786103394116083</v>
      </c>
      <c r="H40" s="34"/>
      <c r="I40" s="25"/>
    </row>
    <row r="41" spans="1:9" ht="25.5" x14ac:dyDescent="0.25">
      <c r="A41" s="8" t="s">
        <v>54</v>
      </c>
      <c r="B41" s="7" t="s">
        <v>55</v>
      </c>
      <c r="C41" s="32">
        <v>1501609.9185500003</v>
      </c>
      <c r="D41" s="32">
        <v>1687207.9554999999</v>
      </c>
      <c r="E41" s="32">
        <v>1681770.4032000001</v>
      </c>
      <c r="F41" s="33">
        <f t="shared" si="0"/>
        <v>111.99782196590498</v>
      </c>
      <c r="G41" s="33">
        <f t="shared" si="1"/>
        <v>99.677718903453822</v>
      </c>
      <c r="H41" s="34"/>
      <c r="I41" s="25"/>
    </row>
    <row r="42" spans="1:9" x14ac:dyDescent="0.25">
      <c r="A42" s="12" t="s">
        <v>56</v>
      </c>
      <c r="B42" s="11" t="s">
        <v>98</v>
      </c>
      <c r="C42" s="32">
        <v>65857.485400000005</v>
      </c>
      <c r="D42" s="32">
        <v>76941.125400000004</v>
      </c>
      <c r="E42" s="32">
        <v>76941.125400000004</v>
      </c>
      <c r="F42" s="33">
        <f t="shared" si="0"/>
        <v>116.82973458928939</v>
      </c>
      <c r="G42" s="33">
        <f t="shared" si="1"/>
        <v>100</v>
      </c>
      <c r="H42" s="39" t="s">
        <v>69</v>
      </c>
      <c r="I42" s="25"/>
    </row>
    <row r="43" spans="1:9" ht="30" x14ac:dyDescent="0.25">
      <c r="A43" s="12" t="s">
        <v>57</v>
      </c>
      <c r="B43" s="11" t="s">
        <v>99</v>
      </c>
      <c r="C43" s="32">
        <v>326684.62503</v>
      </c>
      <c r="D43" s="32">
        <v>369921.06043000001</v>
      </c>
      <c r="E43" s="32">
        <v>366127.58980999998</v>
      </c>
      <c r="F43" s="33">
        <f t="shared" si="0"/>
        <v>112.07371322613602</v>
      </c>
      <c r="G43" s="33">
        <f t="shared" si="1"/>
        <v>98.974518883680091</v>
      </c>
      <c r="H43" s="39" t="s">
        <v>111</v>
      </c>
      <c r="I43" s="25"/>
    </row>
    <row r="44" spans="1:9" x14ac:dyDescent="0.25">
      <c r="A44" s="12" t="s">
        <v>58</v>
      </c>
      <c r="B44" s="11" t="s">
        <v>100</v>
      </c>
      <c r="C44" s="32">
        <v>1031620.39472</v>
      </c>
      <c r="D44" s="32">
        <v>1115175.6084799999</v>
      </c>
      <c r="E44" s="32">
        <v>1113889.1074400002</v>
      </c>
      <c r="F44" s="33">
        <f t="shared" si="0"/>
        <v>107.97470786163832</v>
      </c>
      <c r="G44" s="33">
        <f t="shared" si="1"/>
        <v>99.88463691007793</v>
      </c>
      <c r="H44" s="39"/>
      <c r="I44" s="25"/>
    </row>
    <row r="45" spans="1:9" ht="45" x14ac:dyDescent="0.25">
      <c r="A45" s="12" t="s">
        <v>59</v>
      </c>
      <c r="B45" s="11" t="s">
        <v>101</v>
      </c>
      <c r="C45" s="32">
        <v>77447.413400000005</v>
      </c>
      <c r="D45" s="32">
        <v>125170.16119</v>
      </c>
      <c r="E45" s="32">
        <v>124812.58055</v>
      </c>
      <c r="F45" s="33">
        <f t="shared" si="0"/>
        <v>161.15784255488123</v>
      </c>
      <c r="G45" s="33">
        <f t="shared" si="1"/>
        <v>99.714324375234114</v>
      </c>
      <c r="H45" s="39" t="s">
        <v>87</v>
      </c>
      <c r="I45" s="25"/>
    </row>
    <row r="46" spans="1:9" x14ac:dyDescent="0.25">
      <c r="A46" s="27" t="s">
        <v>93</v>
      </c>
      <c r="B46" s="21" t="s">
        <v>94</v>
      </c>
      <c r="C46" s="32">
        <v>0</v>
      </c>
      <c r="D46" s="32">
        <v>0</v>
      </c>
      <c r="E46" s="32">
        <v>589.20515</v>
      </c>
      <c r="F46" s="33" t="str">
        <f t="shared" si="0"/>
        <v/>
      </c>
      <c r="G46" s="33" t="str">
        <f t="shared" si="1"/>
        <v/>
      </c>
      <c r="H46" s="34"/>
      <c r="I46" s="25"/>
    </row>
    <row r="47" spans="1:9" x14ac:dyDescent="0.25">
      <c r="A47" s="8" t="s">
        <v>60</v>
      </c>
      <c r="B47" s="7" t="s">
        <v>61</v>
      </c>
      <c r="C47" s="32">
        <v>0</v>
      </c>
      <c r="D47" s="32">
        <v>30</v>
      </c>
      <c r="E47" s="32">
        <v>30</v>
      </c>
      <c r="F47" s="33" t="str">
        <f t="shared" si="0"/>
        <v/>
      </c>
      <c r="G47" s="33">
        <f t="shared" si="1"/>
        <v>100</v>
      </c>
      <c r="H47" s="34"/>
      <c r="I47" s="25"/>
    </row>
    <row r="48" spans="1:9" ht="89.25" x14ac:dyDescent="0.25">
      <c r="A48" s="8" t="s">
        <v>62</v>
      </c>
      <c r="B48" s="7" t="s">
        <v>63</v>
      </c>
      <c r="C48" s="32">
        <v>0</v>
      </c>
      <c r="D48" s="32">
        <v>0</v>
      </c>
      <c r="E48" s="32">
        <v>8875.8919700000006</v>
      </c>
      <c r="F48" s="33" t="str">
        <f t="shared" si="0"/>
        <v/>
      </c>
      <c r="G48" s="33" t="str">
        <f t="shared" si="1"/>
        <v/>
      </c>
      <c r="H48" s="39" t="s">
        <v>64</v>
      </c>
      <c r="I48" s="25"/>
    </row>
    <row r="49" spans="1:9" ht="67.5" x14ac:dyDescent="0.25">
      <c r="A49" s="8" t="s">
        <v>65</v>
      </c>
      <c r="B49" s="7" t="s">
        <v>66</v>
      </c>
      <c r="C49" s="32">
        <v>0</v>
      </c>
      <c r="D49" s="32">
        <v>0</v>
      </c>
      <c r="E49" s="32">
        <v>-7636.4895400000005</v>
      </c>
      <c r="F49" s="33" t="str">
        <f t="shared" si="0"/>
        <v/>
      </c>
      <c r="G49" s="33" t="str">
        <f t="shared" si="1"/>
        <v/>
      </c>
      <c r="H49" s="39" t="s">
        <v>67</v>
      </c>
      <c r="I49" s="25"/>
    </row>
    <row r="50" spans="1:9" x14ac:dyDescent="0.25">
      <c r="I50" s="25"/>
    </row>
  </sheetData>
  <mergeCells count="1">
    <mergeCell ref="A1:H1"/>
  </mergeCells>
  <phoneticPr fontId="5" type="noConversion"/>
  <pageMargins left="0.7" right="0.7" top="0.75" bottom="0.75" header="0.3" footer="0.3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8C15E-E5C5-4EE5-83C1-9980489BFDE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2025-05-05T12:48:46Z</dcterms:modified>
</cp:coreProperties>
</file>