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1D9EBE76-1B8A-44C0-BAC9-41389108431E}" xr6:coauthVersionLast="45" xr6:coauthVersionMax="45" xr10:uidLastSave="{00000000-0000-0000-0000-000000000000}"/>
  <bookViews>
    <workbookView xWindow="1290" yWindow="420" windowWidth="15660" windowHeight="15165" xr2:uid="{00000000-000D-0000-FFFF-FFFF00000000}"/>
  </bookViews>
  <sheets>
    <sheet name="район3" sheetId="3" r:id="rId1"/>
  </sheets>
  <definedNames>
    <definedName name="_xlnm._FilterDatabase" localSheetId="0" hidden="1">район3!$A$21:$F$67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3" l="1"/>
  <c r="D65" i="3" l="1"/>
  <c r="C5" i="3" l="1"/>
  <c r="B23" i="3" l="1"/>
  <c r="C58" i="3" l="1"/>
  <c r="B58" i="3"/>
  <c r="D43" i="3" l="1"/>
  <c r="D24" i="3" l="1"/>
  <c r="D25" i="3"/>
  <c r="D28" i="3"/>
  <c r="D29" i="3"/>
  <c r="D31" i="3"/>
  <c r="D23" i="3"/>
  <c r="C44" i="3"/>
  <c r="D44" i="3"/>
  <c r="B44" i="3"/>
  <c r="D19" i="3" l="1"/>
  <c r="D17" i="3"/>
  <c r="D16" i="3"/>
  <c r="D15" i="3"/>
  <c r="D14" i="3"/>
  <c r="D13" i="3"/>
  <c r="D11" i="3"/>
  <c r="D10" i="3"/>
  <c r="D8" i="3"/>
  <c r="D7" i="3"/>
  <c r="D6" i="3"/>
  <c r="D33" i="3"/>
  <c r="D38" i="3"/>
  <c r="D37" i="3"/>
  <c r="D36" i="3"/>
  <c r="D35" i="3"/>
  <c r="D42" i="3"/>
  <c r="D41" i="3"/>
  <c r="D40" i="3"/>
  <c r="D51" i="3"/>
  <c r="D50" i="3"/>
  <c r="D49" i="3"/>
  <c r="D48" i="3"/>
  <c r="D47" i="3"/>
  <c r="D53" i="3"/>
  <c r="D57" i="3"/>
  <c r="D56" i="3"/>
  <c r="D55" i="3"/>
  <c r="D62" i="3"/>
  <c r="D61" i="3"/>
  <c r="D59" i="3"/>
  <c r="D58" i="3" s="1"/>
  <c r="B5" i="3"/>
  <c r="C46" i="3"/>
  <c r="B46" i="3"/>
  <c r="C34" i="3"/>
  <c r="B34" i="3"/>
  <c r="D34" i="3" l="1"/>
  <c r="D46" i="3"/>
  <c r="D5" i="3"/>
  <c r="C20" i="3"/>
  <c r="B20" i="3"/>
  <c r="C63" i="3"/>
  <c r="B63" i="3"/>
  <c r="D64" i="3"/>
  <c r="B39" i="3"/>
  <c r="C30" i="3"/>
  <c r="B30" i="3"/>
  <c r="C60" i="3"/>
  <c r="B60" i="3"/>
  <c r="C54" i="3"/>
  <c r="B54" i="3"/>
  <c r="C52" i="3"/>
  <c r="B52" i="3"/>
  <c r="C39" i="3"/>
  <c r="C32" i="3"/>
  <c r="B32" i="3"/>
  <c r="D30" i="3" l="1"/>
  <c r="B66" i="3"/>
  <c r="B67" i="3" s="1"/>
  <c r="C66" i="3"/>
  <c r="C67" i="3" s="1"/>
  <c r="D60" i="3"/>
  <c r="D32" i="3"/>
  <c r="D39" i="3"/>
  <c r="D63" i="3"/>
  <c r="D54" i="3"/>
  <c r="D52" i="3"/>
  <c r="D20" i="3"/>
  <c r="D66" i="3" l="1"/>
</calcChain>
</file>

<file path=xl/sharedStrings.xml><?xml version="1.0" encoding="utf-8"?>
<sst xmlns="http://schemas.openxmlformats.org/spreadsheetml/2006/main" count="69" uniqueCount="69">
  <si>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</si>
  <si>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</si>
  <si>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</si>
  <si>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</si>
  <si>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</si>
  <si>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</si>
  <si>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</si>
  <si>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</si>
  <si>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</si>
  <si>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</si>
  <si>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</si>
  <si>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</si>
  <si>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</si>
  <si>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</si>
  <si>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</si>
  <si>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</si>
  <si>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</si>
  <si>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</si>
  <si>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</si>
  <si>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</si>
  <si>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</si>
  <si>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</si>
  <si>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</si>
  <si>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</si>
  <si>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</si>
  <si>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</si>
  <si>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</si>
  <si>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</si>
  <si>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</si>
  <si>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</si>
  <si>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</si>
  <si>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</si>
  <si>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</si>
  <si>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</si>
  <si>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</si>
  <si>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</si>
  <si>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</si>
  <si>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</si>
  <si>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</si>
  <si>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</si>
  <si>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</si>
  <si>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</si>
  <si>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</si>
  <si>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</si>
  <si>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</si>
  <si>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</si>
  <si>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</si>
  <si>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</si>
  <si>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</si>
  <si>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</si>
  <si>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</si>
  <si>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</si>
  <si>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</si>
  <si>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</si>
  <si>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</si>
  <si>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</si>
  <si>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</si>
  <si>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</si>
  <si>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</si>
  <si>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0703- Дополнительное образование детей</t>
  </si>
  <si>
    <t>Охрана окружающей среды</t>
  </si>
  <si>
    <t>0605 - Другие вопросы в области охраны окружающей среды</t>
  </si>
  <si>
    <t>0310 - Защита населения и территории от чрезвычайных ситуаций природного и техногенного характера, пожарная безопасность</t>
  </si>
  <si>
    <t>План на 2023 год</t>
  </si>
  <si>
    <t>Отчет за текущий период 2023 года</t>
  </si>
  <si>
    <t>Задолженность и перерасчеты по отмененным налогам, сборам и иным обязательным платежам</t>
  </si>
  <si>
    <t>0105 - Судебная система</t>
  </si>
  <si>
    <t>0107 - Обеспечение проведения выборов и референдумов</t>
  </si>
  <si>
    <t>Отчет об исполнении  бюджета муниципального  района Мелеузовский район Республики Башкортостан за ноябрь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</si>
</sst>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0000"/>
    <numFmt numFmtId="166" formatCode="0.00000"/>
    <numFmt numFmtId="168" formatCode="#,##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165" fontId="2" fillId="0" borderId="0" xfId="0" applyNumberFormat="1" applyFont="1" applyFill="1"/>
    <xf numFmtId="166" fontId="2" fillId="0" borderId="0" xfId="0" applyNumberFormat="1" applyFont="1" applyFill="1"/>
    <xf numFmtId="164" fontId="1" fillId="0" borderId="0" xfId="0" applyNumberFormat="1" applyFont="1" applyFill="1"/>
    <xf numFmtId="0" fontId="5" fillId="0" borderId="0" xfId="0" applyFont="1" applyFill="1" applyAlignment="1">
      <alignment horizontal="center" vertical="center" wrapText="1"/>
    </xf>
    <xf numFmtId="168" fontId="2" fillId="0" borderId="1" xfId="0" applyNumberFormat="1" applyFont="1" applyFill="1" applyBorder="1" applyAlignment="1">
      <alignment wrapText="1"/>
    </xf>
    <xf numFmtId="168" fontId="1" fillId="0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3"/>
  <sheetViews>
    <sheetView tabSelected="1" topLeftCell="A46" zoomScaleNormal="100" workbookViewId="0">
      <selection activeCell="E72" sqref="E72"/>
    </sheetView>
  </sheetViews>
  <sheetFormatPr defaultColWidth="9.140625" defaultRowHeight="15" x14ac:dyDescent="0.25"/>
  <cols>
    <col min="1" max="1" width="66.85546875" style="2" customWidth="1"/>
    <col min="2" max="2" width="22.5703125" style="1" customWidth="1"/>
    <col min="3" max="3" width="17.42578125" style="1" customWidth="1"/>
    <col min="4" max="4" width="15.140625" style="1" customWidth="1"/>
    <col min="5" max="5" width="9.140625" style="1"/>
    <col min="6" max="6" width="14.85546875" style="1" bestFit="1" customWidth="1"/>
    <col min="7" max="16384" width="9.140625" style="1"/>
  </cols>
  <sheetData>
    <row r="1" spans="1:6" ht="44.25" customHeight="1" x14ac:dyDescent="0.25">
      <c r="A1" s="22" t="s">
        <v>68</v>
      </c>
      <c r="B1" s="22"/>
      <c r="C1" s="22"/>
      <c r="D1" s="22"/>
    </row>
    <row r="2" spans="1:6" x14ac:dyDescent="0.25">
      <c r="D2" s="3" t="s">
        <v>27</v>
      </c>
    </row>
    <row r="3" spans="1:6" ht="57" x14ac:dyDescent="0.25">
      <c r="A3" s="9" t="s">
        <v>0</v>
      </c>
      <c r="B3" s="10" t="s">
        <v>63</v>
      </c>
      <c r="C3" s="10" t="s">
        <v>64</v>
      </c>
      <c r="D3" s="10" t="s">
        <v>1</v>
      </c>
    </row>
    <row r="4" spans="1:6" s="6" customFormat="1" ht="15.75" x14ac:dyDescent="0.25">
      <c r="A4" s="5" t="s">
        <v>2</v>
      </c>
      <c r="B4" s="4"/>
      <c r="C4" s="4"/>
      <c r="D4" s="16"/>
    </row>
    <row r="5" spans="1:6" s="6" customFormat="1" ht="15.75" x14ac:dyDescent="0.25">
      <c r="A5" s="5" t="s">
        <v>3</v>
      </c>
      <c r="B5" s="13">
        <f>SUM(B6:B18)</f>
        <v>760998.24300000002</v>
      </c>
      <c r="C5" s="13">
        <f>SUM(C6:C18)</f>
        <v>826824.94804999989</v>
      </c>
      <c r="D5" s="17">
        <f>C5/B5*100</f>
        <v>108.65004691607413</v>
      </c>
      <c r="E5" s="20"/>
      <c r="F5" s="19"/>
    </row>
    <row r="6" spans="1:6" ht="15.75" x14ac:dyDescent="0.25">
      <c r="A6" s="7" t="s">
        <v>4</v>
      </c>
      <c r="B6" s="14">
        <v>439564</v>
      </c>
      <c r="C6" s="14">
        <v>406409.49050000001</v>
      </c>
      <c r="D6" s="16">
        <f t="shared" ref="D6:D19" si="0">C6/B6*100</f>
        <v>92.457410183727518</v>
      </c>
    </row>
    <row r="7" spans="1:6" ht="31.5" x14ac:dyDescent="0.25">
      <c r="A7" s="7" t="s">
        <v>58</v>
      </c>
      <c r="B7" s="14">
        <v>24917</v>
      </c>
      <c r="C7" s="14">
        <v>26873.554110000001</v>
      </c>
      <c r="D7" s="16">
        <f t="shared" si="0"/>
        <v>107.85228602961834</v>
      </c>
    </row>
    <row r="8" spans="1:6" ht="15.75" x14ac:dyDescent="0.25">
      <c r="A8" s="7" t="s">
        <v>5</v>
      </c>
      <c r="B8" s="14">
        <v>186237.74299999999</v>
      </c>
      <c r="C8" s="14">
        <v>238676.48027</v>
      </c>
      <c r="D8" s="16">
        <f t="shared" si="0"/>
        <v>128.15687970939382</v>
      </c>
    </row>
    <row r="9" spans="1:6" ht="15.75" x14ac:dyDescent="0.25">
      <c r="A9" s="7" t="s">
        <v>6</v>
      </c>
      <c r="B9" s="14">
        <v>8500</v>
      </c>
      <c r="C9" s="14">
        <v>38422.308799999999</v>
      </c>
      <c r="D9" s="16"/>
    </row>
    <row r="10" spans="1:6" ht="31.5" x14ac:dyDescent="0.25">
      <c r="A10" s="7" t="s">
        <v>28</v>
      </c>
      <c r="B10" s="14">
        <v>2400</v>
      </c>
      <c r="C10" s="14">
        <v>3498.1336799999999</v>
      </c>
      <c r="D10" s="16">
        <f t="shared" si="0"/>
        <v>145.75556999999998</v>
      </c>
    </row>
    <row r="11" spans="1:6" ht="15.75" x14ac:dyDescent="0.25">
      <c r="A11" s="7" t="s">
        <v>7</v>
      </c>
      <c r="B11" s="14">
        <v>10302</v>
      </c>
      <c r="C11" s="14">
        <v>10375.17661</v>
      </c>
      <c r="D11" s="16">
        <f t="shared" si="0"/>
        <v>100.71031459910698</v>
      </c>
    </row>
    <row r="12" spans="1:6" ht="31.5" x14ac:dyDescent="0.25">
      <c r="A12" s="7" t="s">
        <v>65</v>
      </c>
      <c r="B12" s="14">
        <v>0</v>
      </c>
      <c r="C12" s="14">
        <v>-7.1999999999999995E-2</v>
      </c>
      <c r="D12" s="16">
        <v>0</v>
      </c>
    </row>
    <row r="13" spans="1:6" ht="31.5" x14ac:dyDescent="0.25">
      <c r="A13" s="7" t="s">
        <v>8</v>
      </c>
      <c r="B13" s="14">
        <v>66074</v>
      </c>
      <c r="C13" s="14">
        <v>76012.39357</v>
      </c>
      <c r="D13" s="16">
        <f t="shared" si="0"/>
        <v>115.04130757938069</v>
      </c>
    </row>
    <row r="14" spans="1:6" ht="15.75" x14ac:dyDescent="0.25">
      <c r="A14" s="7" t="s">
        <v>9</v>
      </c>
      <c r="B14" s="14">
        <v>3800</v>
      </c>
      <c r="C14" s="14">
        <v>4582.7602699999998</v>
      </c>
      <c r="D14" s="16">
        <f t="shared" si="0"/>
        <v>120.5989544736842</v>
      </c>
    </row>
    <row r="15" spans="1:6" ht="31.5" x14ac:dyDescent="0.25">
      <c r="A15" s="7" t="s">
        <v>29</v>
      </c>
      <c r="B15" s="14">
        <v>5760</v>
      </c>
      <c r="C15" s="14">
        <v>7595.1506900000004</v>
      </c>
      <c r="D15" s="16">
        <f t="shared" si="0"/>
        <v>131.86025503472223</v>
      </c>
    </row>
    <row r="16" spans="1:6" ht="15.75" x14ac:dyDescent="0.25">
      <c r="A16" s="7" t="s">
        <v>10</v>
      </c>
      <c r="B16" s="14">
        <v>10199</v>
      </c>
      <c r="C16" s="14">
        <v>11107.14323</v>
      </c>
      <c r="D16" s="16">
        <f t="shared" si="0"/>
        <v>108.90423796450632</v>
      </c>
    </row>
    <row r="17" spans="1:5" ht="15.75" x14ac:dyDescent="0.25">
      <c r="A17" s="7" t="s">
        <v>11</v>
      </c>
      <c r="B17" s="14">
        <v>2007</v>
      </c>
      <c r="C17" s="14">
        <v>2002.55403</v>
      </c>
      <c r="D17" s="16">
        <f t="shared" si="0"/>
        <v>99.778476831091183</v>
      </c>
    </row>
    <row r="18" spans="1:5" ht="15.75" x14ac:dyDescent="0.25">
      <c r="A18" s="7" t="s">
        <v>12</v>
      </c>
      <c r="B18" s="14">
        <v>1237.5</v>
      </c>
      <c r="C18" s="14">
        <v>1269.87429</v>
      </c>
      <c r="D18" s="16">
        <v>0</v>
      </c>
    </row>
    <row r="19" spans="1:5" s="6" customFormat="1" ht="15.75" x14ac:dyDescent="0.25">
      <c r="A19" s="5" t="s">
        <v>13</v>
      </c>
      <c r="B19" s="14">
        <v>1474028.0490900001</v>
      </c>
      <c r="C19" s="14">
        <v>1343709.1949700001</v>
      </c>
      <c r="D19" s="16">
        <f t="shared" si="0"/>
        <v>91.158997673046102</v>
      </c>
      <c r="E19" s="1"/>
    </row>
    <row r="20" spans="1:5" s="6" customFormat="1" ht="15.75" x14ac:dyDescent="0.25">
      <c r="A20" s="5" t="s">
        <v>14</v>
      </c>
      <c r="B20" s="15">
        <f>B19+B5</f>
        <v>2235026.2920900001</v>
      </c>
      <c r="C20" s="15">
        <f>C19+C5</f>
        <v>2170534.1430199998</v>
      </c>
      <c r="D20" s="17">
        <f>C20/B20*100</f>
        <v>97.114479176453315</v>
      </c>
    </row>
    <row r="21" spans="1:5" ht="15.75" x14ac:dyDescent="0.25">
      <c r="A21" s="7"/>
      <c r="B21" s="24"/>
      <c r="C21" s="12"/>
      <c r="D21" s="16"/>
    </row>
    <row r="22" spans="1:5" s="6" customFormat="1" ht="15.75" x14ac:dyDescent="0.25">
      <c r="A22" s="5" t="s">
        <v>15</v>
      </c>
      <c r="B22" s="23"/>
      <c r="C22" s="11"/>
      <c r="D22" s="16"/>
    </row>
    <row r="23" spans="1:5" s="6" customFormat="1" ht="15.75" x14ac:dyDescent="0.25">
      <c r="A23" s="5" t="s">
        <v>16</v>
      </c>
      <c r="B23" s="11">
        <f>B24+B25+B26+B27+B28+B29</f>
        <v>167829.47766999999</v>
      </c>
      <c r="C23" s="11">
        <f>C24+C25+C26+C27+C28+C29</f>
        <v>128021.81969</v>
      </c>
      <c r="D23" s="17">
        <f t="shared" ref="D23:D31" si="1">C23/B23*100</f>
        <v>76.280890262750475</v>
      </c>
    </row>
    <row r="24" spans="1:5" ht="47.25" x14ac:dyDescent="0.25">
      <c r="A24" s="7" t="s">
        <v>30</v>
      </c>
      <c r="B24" s="12">
        <v>5496.4989100000003</v>
      </c>
      <c r="C24" s="12">
        <v>3867.6225599999998</v>
      </c>
      <c r="D24" s="18">
        <f t="shared" si="1"/>
        <v>70.365201982729033</v>
      </c>
    </row>
    <row r="25" spans="1:5" ht="63" x14ac:dyDescent="0.25">
      <c r="A25" s="7" t="s">
        <v>31</v>
      </c>
      <c r="B25" s="12">
        <v>122104.70109</v>
      </c>
      <c r="C25" s="12">
        <v>95254.581640000004</v>
      </c>
      <c r="D25" s="18">
        <f t="shared" si="1"/>
        <v>78.010576816195211</v>
      </c>
    </row>
    <row r="26" spans="1:5" ht="15.75" x14ac:dyDescent="0.25">
      <c r="A26" s="7" t="s">
        <v>66</v>
      </c>
      <c r="B26" s="12">
        <v>5.5</v>
      </c>
      <c r="C26" s="12">
        <v>0</v>
      </c>
      <c r="D26" s="18">
        <v>0</v>
      </c>
    </row>
    <row r="27" spans="1:5" ht="15.75" x14ac:dyDescent="0.25">
      <c r="A27" s="7" t="s">
        <v>67</v>
      </c>
      <c r="B27" s="12">
        <v>0</v>
      </c>
      <c r="C27" s="12">
        <v>0</v>
      </c>
      <c r="D27" s="18">
        <v>0</v>
      </c>
    </row>
    <row r="28" spans="1:5" ht="15.75" x14ac:dyDescent="0.25">
      <c r="A28" s="7" t="s">
        <v>32</v>
      </c>
      <c r="B28" s="12">
        <v>1000</v>
      </c>
      <c r="C28" s="12">
        <v>0</v>
      </c>
      <c r="D28" s="18">
        <f t="shared" si="1"/>
        <v>0</v>
      </c>
    </row>
    <row r="29" spans="1:5" ht="15.75" x14ac:dyDescent="0.25">
      <c r="A29" s="7" t="s">
        <v>33</v>
      </c>
      <c r="B29" s="12">
        <v>39222.777670000003</v>
      </c>
      <c r="C29" s="12">
        <v>28899.61549</v>
      </c>
      <c r="D29" s="18">
        <f t="shared" si="1"/>
        <v>73.68069577617959</v>
      </c>
    </row>
    <row r="30" spans="1:5" s="6" customFormat="1" ht="15.75" x14ac:dyDescent="0.25">
      <c r="A30" s="5" t="s">
        <v>17</v>
      </c>
      <c r="B30" s="11">
        <f>B31</f>
        <v>2837</v>
      </c>
      <c r="C30" s="11">
        <f>C31</f>
        <v>2837</v>
      </c>
      <c r="D30" s="17">
        <f t="shared" si="1"/>
        <v>100</v>
      </c>
    </row>
    <row r="31" spans="1:5" ht="15.75" x14ac:dyDescent="0.25">
      <c r="A31" s="7" t="s">
        <v>34</v>
      </c>
      <c r="B31" s="12">
        <v>2837</v>
      </c>
      <c r="C31" s="12">
        <v>2837</v>
      </c>
      <c r="D31" s="17">
        <f t="shared" si="1"/>
        <v>100</v>
      </c>
    </row>
    <row r="32" spans="1:5" s="6" customFormat="1" ht="31.5" x14ac:dyDescent="0.25">
      <c r="A32" s="5" t="s">
        <v>18</v>
      </c>
      <c r="B32" s="11">
        <f>B33</f>
        <v>8460</v>
      </c>
      <c r="C32" s="11">
        <f>C33</f>
        <v>6733.9720299999999</v>
      </c>
      <c r="D32" s="17">
        <f>C32/B32*100</f>
        <v>79.597778132387702</v>
      </c>
    </row>
    <row r="33" spans="1:4" ht="47.25" x14ac:dyDescent="0.25">
      <c r="A33" s="7" t="s">
        <v>62</v>
      </c>
      <c r="B33" s="12">
        <v>8460</v>
      </c>
      <c r="C33" s="12">
        <v>6733.9720299999999</v>
      </c>
      <c r="D33" s="16">
        <f t="shared" ref="D33:D65" si="2">C33/B33*100</f>
        <v>79.597778132387702</v>
      </c>
    </row>
    <row r="34" spans="1:4" s="6" customFormat="1" ht="15.75" x14ac:dyDescent="0.25">
      <c r="A34" s="5" t="s">
        <v>19</v>
      </c>
      <c r="B34" s="11">
        <f>SUM(B35:B38)</f>
        <v>171423.30876000001</v>
      </c>
      <c r="C34" s="11">
        <f>SUM(C35:C38)</f>
        <v>140762.59477999998</v>
      </c>
      <c r="D34" s="17">
        <f>C34/B34*100</f>
        <v>82.114034432198281</v>
      </c>
    </row>
    <row r="35" spans="1:4" ht="15.75" x14ac:dyDescent="0.25">
      <c r="A35" s="7" t="s">
        <v>35</v>
      </c>
      <c r="B35" s="12">
        <v>8780</v>
      </c>
      <c r="C35" s="12">
        <v>5578.7897599999997</v>
      </c>
      <c r="D35" s="16">
        <f t="shared" si="2"/>
        <v>63.539746697038723</v>
      </c>
    </row>
    <row r="36" spans="1:4" ht="15.75" x14ac:dyDescent="0.25">
      <c r="A36" s="7" t="s">
        <v>36</v>
      </c>
      <c r="B36" s="12">
        <v>12300</v>
      </c>
      <c r="C36" s="12">
        <v>10253.76374</v>
      </c>
      <c r="D36" s="16">
        <f t="shared" si="2"/>
        <v>83.363932845528453</v>
      </c>
    </row>
    <row r="37" spans="1:4" ht="15.75" x14ac:dyDescent="0.25">
      <c r="A37" s="7" t="s">
        <v>37</v>
      </c>
      <c r="B37" s="12">
        <v>134944.13440000001</v>
      </c>
      <c r="C37" s="12">
        <v>110416.18044</v>
      </c>
      <c r="D37" s="16">
        <f t="shared" si="2"/>
        <v>81.823623480147347</v>
      </c>
    </row>
    <row r="38" spans="1:4" ht="15.75" x14ac:dyDescent="0.25">
      <c r="A38" s="7" t="s">
        <v>38</v>
      </c>
      <c r="B38" s="12">
        <v>15399.174360000001</v>
      </c>
      <c r="C38" s="12">
        <v>14513.860839999999</v>
      </c>
      <c r="D38" s="16">
        <f t="shared" si="2"/>
        <v>94.250902682811102</v>
      </c>
    </row>
    <row r="39" spans="1:4" s="6" customFormat="1" ht="15.75" x14ac:dyDescent="0.25">
      <c r="A39" s="5" t="s">
        <v>20</v>
      </c>
      <c r="B39" s="11">
        <f>B40+B41+B42+B43</f>
        <v>130667.21411</v>
      </c>
      <c r="C39" s="11">
        <f>C40+C41+C42+C43</f>
        <v>110707.49859999999</v>
      </c>
      <c r="D39" s="17">
        <f>C39/B39*100</f>
        <v>84.724771515219373</v>
      </c>
    </row>
    <row r="40" spans="1:4" ht="15.75" x14ac:dyDescent="0.25">
      <c r="A40" s="7" t="s">
        <v>39</v>
      </c>
      <c r="B40" s="12">
        <v>1520</v>
      </c>
      <c r="C40" s="12">
        <v>1184.07879</v>
      </c>
      <c r="D40" s="16">
        <f t="shared" si="2"/>
        <v>77.899920394736839</v>
      </c>
    </row>
    <row r="41" spans="1:4" ht="15.75" x14ac:dyDescent="0.25">
      <c r="A41" s="7" t="s">
        <v>40</v>
      </c>
      <c r="B41" s="12">
        <v>47522.484579999997</v>
      </c>
      <c r="C41" s="12">
        <v>32239.653030000001</v>
      </c>
      <c r="D41" s="16">
        <f t="shared" si="2"/>
        <v>67.840840635609723</v>
      </c>
    </row>
    <row r="42" spans="1:4" ht="15.75" x14ac:dyDescent="0.25">
      <c r="A42" s="7" t="s">
        <v>41</v>
      </c>
      <c r="B42" s="12">
        <v>68164.729529999997</v>
      </c>
      <c r="C42" s="12">
        <v>63823.766779999998</v>
      </c>
      <c r="D42" s="16">
        <f t="shared" si="2"/>
        <v>93.631658513235223</v>
      </c>
    </row>
    <row r="43" spans="1:4" ht="31.5" x14ac:dyDescent="0.25">
      <c r="A43" s="7" t="s">
        <v>42</v>
      </c>
      <c r="B43" s="12">
        <v>13460</v>
      </c>
      <c r="C43" s="12">
        <v>13460</v>
      </c>
      <c r="D43" s="16">
        <f t="shared" si="2"/>
        <v>100</v>
      </c>
    </row>
    <row r="44" spans="1:4" s="6" customFormat="1" ht="15.75" x14ac:dyDescent="0.25">
      <c r="A44" s="5" t="s">
        <v>60</v>
      </c>
      <c r="B44" s="11">
        <f>B45</f>
        <v>8016</v>
      </c>
      <c r="C44" s="11">
        <f t="shared" ref="C44:D44" si="3">C45</f>
        <v>7099.335</v>
      </c>
      <c r="D44" s="11">
        <f t="shared" si="3"/>
        <v>0</v>
      </c>
    </row>
    <row r="45" spans="1:4" ht="15.75" x14ac:dyDescent="0.25">
      <c r="A45" s="7" t="s">
        <v>61</v>
      </c>
      <c r="B45" s="12">
        <v>8016</v>
      </c>
      <c r="C45" s="12">
        <v>7099.335</v>
      </c>
      <c r="D45" s="16"/>
    </row>
    <row r="46" spans="1:4" s="6" customFormat="1" ht="15.75" x14ac:dyDescent="0.25">
      <c r="A46" s="5" t="s">
        <v>21</v>
      </c>
      <c r="B46" s="11">
        <f>SUM(B47:B51)</f>
        <v>1434715.68988</v>
      </c>
      <c r="C46" s="11">
        <f>SUM(C47:C51)</f>
        <v>1301063.6855300001</v>
      </c>
      <c r="D46" s="17">
        <f>C46/B46*100</f>
        <v>90.684425820897061</v>
      </c>
    </row>
    <row r="47" spans="1:4" ht="15.75" x14ac:dyDescent="0.25">
      <c r="A47" s="7" t="s">
        <v>43</v>
      </c>
      <c r="B47" s="12">
        <v>468293.87199999997</v>
      </c>
      <c r="C47" s="12">
        <v>429938.99924999999</v>
      </c>
      <c r="D47" s="16">
        <f t="shared" si="2"/>
        <v>91.809657344822142</v>
      </c>
    </row>
    <row r="48" spans="1:4" ht="15.75" x14ac:dyDescent="0.25">
      <c r="A48" s="7" t="s">
        <v>44</v>
      </c>
      <c r="B48" s="12">
        <v>754313.06351999997</v>
      </c>
      <c r="C48" s="12">
        <v>686329.11695000005</v>
      </c>
      <c r="D48" s="16">
        <f t="shared" si="2"/>
        <v>90.98730356693639</v>
      </c>
    </row>
    <row r="49" spans="1:4" ht="15.75" x14ac:dyDescent="0.25">
      <c r="A49" s="7" t="s">
        <v>59</v>
      </c>
      <c r="B49" s="12">
        <v>119798.11009</v>
      </c>
      <c r="C49" s="12">
        <v>108897.58184</v>
      </c>
      <c r="D49" s="16">
        <f t="shared" si="2"/>
        <v>90.90091801797972</v>
      </c>
    </row>
    <row r="50" spans="1:4" ht="15.75" x14ac:dyDescent="0.25">
      <c r="A50" s="7" t="s">
        <v>46</v>
      </c>
      <c r="B50" s="12">
        <v>14733</v>
      </c>
      <c r="C50" s="12">
        <v>13131</v>
      </c>
      <c r="D50" s="16">
        <f t="shared" si="2"/>
        <v>89.126450824679296</v>
      </c>
    </row>
    <row r="51" spans="1:4" ht="15.75" x14ac:dyDescent="0.25">
      <c r="A51" s="8" t="s">
        <v>45</v>
      </c>
      <c r="B51" s="12">
        <v>77577.644270000004</v>
      </c>
      <c r="C51" s="12">
        <v>62766.98749</v>
      </c>
      <c r="D51" s="16">
        <f t="shared" si="2"/>
        <v>80.908602060081606</v>
      </c>
    </row>
    <row r="52" spans="1:4" s="6" customFormat="1" ht="15.75" x14ac:dyDescent="0.25">
      <c r="A52" s="5" t="s">
        <v>22</v>
      </c>
      <c r="B52" s="11">
        <f>B53</f>
        <v>120103.66492</v>
      </c>
      <c r="C52" s="11">
        <f>C53</f>
        <v>114077.97271</v>
      </c>
      <c r="D52" s="17">
        <f>C52/B52*100</f>
        <v>94.982923948229512</v>
      </c>
    </row>
    <row r="53" spans="1:4" ht="15.75" x14ac:dyDescent="0.25">
      <c r="A53" s="7" t="s">
        <v>47</v>
      </c>
      <c r="B53" s="12">
        <v>120103.66492</v>
      </c>
      <c r="C53" s="12">
        <v>114077.97271</v>
      </c>
      <c r="D53" s="16">
        <f t="shared" si="2"/>
        <v>94.982923948229512</v>
      </c>
    </row>
    <row r="54" spans="1:4" s="6" customFormat="1" ht="15.75" x14ac:dyDescent="0.25">
      <c r="A54" s="5" t="s">
        <v>56</v>
      </c>
      <c r="B54" s="11">
        <f>B55+B56+B57</f>
        <v>148125.18260999999</v>
      </c>
      <c r="C54" s="11">
        <f>C55+C56+C57</f>
        <v>121288.78079999999</v>
      </c>
      <c r="D54" s="17">
        <f>C54/B54*100</f>
        <v>81.882620269466415</v>
      </c>
    </row>
    <row r="55" spans="1:4" ht="15.75" x14ac:dyDescent="0.25">
      <c r="A55" s="7" t="s">
        <v>48</v>
      </c>
      <c r="B55" s="12">
        <v>3282.74728</v>
      </c>
      <c r="C55" s="12">
        <v>2752.029</v>
      </c>
      <c r="D55" s="16">
        <f t="shared" si="2"/>
        <v>83.833105788149481</v>
      </c>
    </row>
    <row r="56" spans="1:4" ht="15.75" x14ac:dyDescent="0.25">
      <c r="A56" s="7" t="s">
        <v>49</v>
      </c>
      <c r="B56" s="12">
        <v>7105.5442899999998</v>
      </c>
      <c r="C56" s="12">
        <v>7105.5442899999998</v>
      </c>
      <c r="D56" s="16">
        <f t="shared" si="2"/>
        <v>100</v>
      </c>
    </row>
    <row r="57" spans="1:4" ht="15.75" x14ac:dyDescent="0.25">
      <c r="A57" s="7" t="s">
        <v>50</v>
      </c>
      <c r="B57" s="12">
        <v>137736.89103999999</v>
      </c>
      <c r="C57" s="12">
        <v>111431.20750999999</v>
      </c>
      <c r="D57" s="16">
        <f t="shared" si="2"/>
        <v>80.901497535354864</v>
      </c>
    </row>
    <row r="58" spans="1:4" s="6" customFormat="1" ht="15.75" x14ac:dyDescent="0.25">
      <c r="A58" s="5" t="s">
        <v>23</v>
      </c>
      <c r="B58" s="11">
        <f>B59</f>
        <v>48567</v>
      </c>
      <c r="C58" s="11">
        <f t="shared" ref="C58:D58" si="4">C59</f>
        <v>43519.2984</v>
      </c>
      <c r="D58" s="11">
        <f t="shared" si="4"/>
        <v>89.606725554388774</v>
      </c>
    </row>
    <row r="59" spans="1:4" ht="15.75" x14ac:dyDescent="0.25">
      <c r="A59" s="7" t="s">
        <v>51</v>
      </c>
      <c r="B59" s="12">
        <v>48567</v>
      </c>
      <c r="C59" s="12">
        <v>43519.2984</v>
      </c>
      <c r="D59" s="16">
        <f t="shared" si="2"/>
        <v>89.606725554388774</v>
      </c>
    </row>
    <row r="60" spans="1:4" s="6" customFormat="1" ht="15.75" x14ac:dyDescent="0.25">
      <c r="A60" s="5" t="s">
        <v>24</v>
      </c>
      <c r="B60" s="11">
        <f>B61+B62</f>
        <v>5480</v>
      </c>
      <c r="C60" s="11">
        <f>C61+C62</f>
        <v>4500.7837</v>
      </c>
      <c r="D60" s="16">
        <f t="shared" si="2"/>
        <v>82.131089416058387</v>
      </c>
    </row>
    <row r="61" spans="1:4" ht="15.75" x14ac:dyDescent="0.25">
      <c r="A61" s="7" t="s">
        <v>52</v>
      </c>
      <c r="B61" s="12">
        <v>4200</v>
      </c>
      <c r="C61" s="12">
        <v>3499.9859999999999</v>
      </c>
      <c r="D61" s="16">
        <f t="shared" si="2"/>
        <v>83.332999999999998</v>
      </c>
    </row>
    <row r="62" spans="1:4" ht="15.75" x14ac:dyDescent="0.25">
      <c r="A62" s="7" t="s">
        <v>53</v>
      </c>
      <c r="B62" s="12">
        <v>1280</v>
      </c>
      <c r="C62" s="12">
        <v>1000.7977</v>
      </c>
      <c r="D62" s="16">
        <f t="shared" si="2"/>
        <v>78.187320312499992</v>
      </c>
    </row>
    <row r="63" spans="1:4" s="6" customFormat="1" ht="31.5" x14ac:dyDescent="0.25">
      <c r="A63" s="5" t="s">
        <v>55</v>
      </c>
      <c r="B63" s="11">
        <f>B64+B65</f>
        <v>115212.32233</v>
      </c>
      <c r="C63" s="11">
        <f>C64+C65</f>
        <v>106284.85219999999</v>
      </c>
      <c r="D63" s="17">
        <f>C63/B63*100</f>
        <v>92.251288794935277</v>
      </c>
    </row>
    <row r="64" spans="1:4" s="6" customFormat="1" ht="47.25" x14ac:dyDescent="0.25">
      <c r="A64" s="7" t="s">
        <v>54</v>
      </c>
      <c r="B64" s="12">
        <v>109873</v>
      </c>
      <c r="C64" s="12">
        <v>102855.45</v>
      </c>
      <c r="D64" s="16">
        <f t="shared" si="2"/>
        <v>93.613035049557212</v>
      </c>
    </row>
    <row r="65" spans="1:4" s="6" customFormat="1" ht="15.75" x14ac:dyDescent="0.25">
      <c r="A65" s="7" t="s">
        <v>57</v>
      </c>
      <c r="B65" s="12">
        <v>5339.32233</v>
      </c>
      <c r="C65" s="12">
        <v>3429.4022</v>
      </c>
      <c r="D65" s="16">
        <f t="shared" si="2"/>
        <v>64.229165951103013</v>
      </c>
    </row>
    <row r="66" spans="1:4" ht="15.75" x14ac:dyDescent="0.25">
      <c r="A66" s="5" t="s">
        <v>25</v>
      </c>
      <c r="B66" s="11">
        <f>B63+B60+B58+B54+B52+B46+B39+B34+B32+B30+B23+B44</f>
        <v>2361436.8602800001</v>
      </c>
      <c r="C66" s="11">
        <f>C63+C60+C58+C54+C52+C46+C39+C34+C32+C30+C23+C44</f>
        <v>2086897.5934400002</v>
      </c>
      <c r="D66" s="17">
        <f>C66/B66*100</f>
        <v>88.374058546395034</v>
      </c>
    </row>
    <row r="67" spans="1:4" ht="15.75" x14ac:dyDescent="0.25">
      <c r="A67" s="5" t="s">
        <v>26</v>
      </c>
      <c r="B67" s="11">
        <f>B20-B66</f>
        <v>-126410.56819000002</v>
      </c>
      <c r="C67" s="11">
        <f>C20-C66</f>
        <v>83636.549579999642</v>
      </c>
      <c r="D67" s="11"/>
    </row>
    <row r="73" spans="1:4" x14ac:dyDescent="0.25">
      <c r="B73" s="2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2023-12-12T03:57:36Z</dcterms:modified>
</cp:coreProperties>
</file>