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C5" i="3" l="1"/>
  <c r="D6" i="3" l="1"/>
  <c r="D7" i="3"/>
  <c r="D8" i="3"/>
  <c r="D9" i="3"/>
  <c r="D10" i="3"/>
  <c r="D11" i="3"/>
  <c r="D13" i="3"/>
  <c r="D14" i="3"/>
  <c r="D15" i="3"/>
  <c r="D16" i="3"/>
  <c r="D17" i="3"/>
  <c r="D18" i="3"/>
  <c r="D19" i="3"/>
  <c r="D24" i="3"/>
  <c r="D25" i="3"/>
  <c r="D26" i="3"/>
  <c r="D27" i="3"/>
  <c r="D28" i="3"/>
  <c r="D29" i="3"/>
  <c r="D30" i="3"/>
  <c r="D31" i="3"/>
  <c r="D33" i="3"/>
  <c r="D36" i="3"/>
  <c r="D37" i="3"/>
  <c r="D38" i="3"/>
  <c r="D39" i="3"/>
  <c r="D41" i="3"/>
  <c r="D42" i="3"/>
  <c r="D43" i="3"/>
  <c r="D46" i="3"/>
  <c r="D48" i="3"/>
  <c r="D49" i="3"/>
  <c r="D50" i="3"/>
  <c r="D51" i="3"/>
  <c r="D52" i="3"/>
  <c r="D54" i="3"/>
  <c r="D56" i="3"/>
  <c r="D57" i="3"/>
  <c r="D58" i="3"/>
  <c r="D60" i="3"/>
  <c r="D61" i="3"/>
  <c r="D62" i="3"/>
  <c r="D63" i="3"/>
  <c r="D64" i="3"/>
  <c r="D66" i="3"/>
  <c r="D67" i="3"/>
  <c r="B5" i="3" l="1"/>
  <c r="B20" i="3" s="1"/>
  <c r="B23" i="3"/>
  <c r="B30" i="3"/>
  <c r="B32" i="3"/>
  <c r="B34" i="3"/>
  <c r="B40" i="3"/>
  <c r="B45" i="3"/>
  <c r="C23" i="3" l="1"/>
  <c r="D23" i="3" s="1"/>
  <c r="C59" i="3"/>
  <c r="B59" i="3"/>
  <c r="D59" i="3" s="1"/>
  <c r="C45" i="3"/>
  <c r="D45" i="3" s="1"/>
  <c r="C20" i="3" l="1"/>
  <c r="D20" i="3" s="1"/>
  <c r="C47" i="3"/>
  <c r="D47" i="3" s="1"/>
  <c r="C34" i="3"/>
  <c r="D34" i="3" s="1"/>
  <c r="D5" i="3" l="1"/>
  <c r="C65" i="3"/>
  <c r="D65" i="3" s="1"/>
  <c r="B65" i="3"/>
  <c r="C30" i="3"/>
  <c r="C62" i="3"/>
  <c r="B62" i="3"/>
  <c r="C55" i="3"/>
  <c r="B55" i="3"/>
  <c r="D55" i="3" s="1"/>
  <c r="C53" i="3"/>
  <c r="B53" i="3"/>
  <c r="C40" i="3"/>
  <c r="D40" i="3" s="1"/>
  <c r="C32" i="3"/>
  <c r="D32" i="3" s="1"/>
  <c r="D53" i="3" l="1"/>
  <c r="B68" i="3"/>
  <c r="B69" i="3" s="1"/>
  <c r="C68" i="3"/>
  <c r="D68" i="3" l="1"/>
  <c r="C69" i="3"/>
</calcChain>
</file>

<file path=xl/sharedStrings.xml><?xml version="1.0" encoding="utf-8"?>
<sst xmlns="http://schemas.openxmlformats.org/spreadsheetml/2006/main" count="71" uniqueCount="71">
  <si>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</si>
  <si>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</si>
  <si>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</si>
  <si>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</si>
  <si>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</si>
  <si>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</si>
  <si>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</si>
  <si>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</si>
  <si>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</si>
  <si>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</si>
  <si>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</si>
  <si>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</si>
  <si>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</si>
  <si>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</si>
  <si>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</si>
  <si>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</si>
  <si>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</si>
  <si>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</si>
  <si>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</si>
  <si>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</si>
  <si>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</si>
  <si>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</si>
  <si>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</si>
  <si>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</si>
  <si>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</si>
  <si>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</si>
  <si>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</si>
  <si>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</si>
  <si>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</si>
  <si>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</si>
  <si>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</si>
  <si>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</si>
  <si>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</si>
  <si>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</si>
  <si>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</si>
  <si>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</si>
  <si>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</si>
  <si>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</si>
  <si>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</si>
  <si>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</si>
  <si>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</si>
  <si>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</si>
  <si>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</si>
  <si>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</si>
  <si>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</si>
  <si>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</si>
  <si>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</si>
  <si>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</si>
  <si>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</si>
  <si>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</si>
  <si>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</si>
  <si>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</si>
  <si>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</si>
  <si>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</si>
  <si>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</si>
  <si>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</si>
  <si>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</si>
  <si>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</si>
  <si>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</si>
  <si>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</si>
  <si>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</si>
  <si>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</si>
  <si>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</si>
  <si>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</si>
  <si>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за текущий период 2020 года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</si>
  <si>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</si>
  <si>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</si>
  <si>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</si>
  <si>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 xml:space="preserve">1102 - Массовый спорт </t>
  </si>
  <si>
    <t>План на  2020 год</t>
  </si>
  <si>
    <t>Отчет об исполнении  бюджета муниципального  района Мелеузовский район Республики Башкортостан за январь-сентябрь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</si>
</sst>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topLeftCell="A55" zoomScale="120" zoomScaleNormal="120" workbookViewId="0">
      <selection activeCell="C8" sqref="C8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70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69</v>
      </c>
      <c r="C3" s="10" t="s">
        <v>64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635207</v>
      </c>
      <c r="C5" s="13">
        <f>SUM(C6:C18)-0.1</f>
        <v>471032.99999999994</v>
      </c>
      <c r="D5" s="17">
        <f>C5/B5*100</f>
        <v>74.15425207845631</v>
      </c>
    </row>
    <row r="6" spans="1:4" ht="15.75" x14ac:dyDescent="0.25">
      <c r="A6" s="7" t="s">
        <v>4</v>
      </c>
      <c r="B6" s="14">
        <v>374530</v>
      </c>
      <c r="C6" s="14">
        <v>265414.40000000002</v>
      </c>
      <c r="D6" s="17">
        <f t="shared" ref="D6:D68" si="0">C6/B6*100</f>
        <v>70.865992043361018</v>
      </c>
    </row>
    <row r="7" spans="1:4" ht="31.5" x14ac:dyDescent="0.25">
      <c r="A7" s="7" t="s">
        <v>61</v>
      </c>
      <c r="B7" s="14">
        <v>20298</v>
      </c>
      <c r="C7" s="14">
        <v>14921.6</v>
      </c>
      <c r="D7" s="17">
        <f t="shared" si="0"/>
        <v>73.512661345945418</v>
      </c>
    </row>
    <row r="8" spans="1:4" ht="15.75" x14ac:dyDescent="0.25">
      <c r="A8" s="7" t="s">
        <v>5</v>
      </c>
      <c r="B8" s="14">
        <v>136746</v>
      </c>
      <c r="C8" s="14">
        <v>96926.5</v>
      </c>
      <c r="D8" s="17">
        <f t="shared" si="0"/>
        <v>70.880683895689828</v>
      </c>
    </row>
    <row r="9" spans="1:4" ht="15.75" x14ac:dyDescent="0.25">
      <c r="A9" s="7" t="s">
        <v>6</v>
      </c>
      <c r="B9" s="14">
        <v>11637</v>
      </c>
      <c r="C9" s="14">
        <v>6710.2</v>
      </c>
      <c r="D9" s="17">
        <f t="shared" si="0"/>
        <v>57.662627825040815</v>
      </c>
    </row>
    <row r="10" spans="1:4" ht="15.75" x14ac:dyDescent="0.25">
      <c r="A10" s="7" t="s">
        <v>29</v>
      </c>
      <c r="B10" s="14">
        <v>1176</v>
      </c>
      <c r="C10" s="14">
        <v>1875.6</v>
      </c>
      <c r="D10" s="17">
        <f t="shared" si="0"/>
        <v>159.48979591836735</v>
      </c>
    </row>
    <row r="11" spans="1:4" ht="15.75" x14ac:dyDescent="0.25">
      <c r="A11" s="7" t="s">
        <v>7</v>
      </c>
      <c r="B11" s="14">
        <v>10917</v>
      </c>
      <c r="C11" s="14">
        <v>7389.4</v>
      </c>
      <c r="D11" s="17">
        <f t="shared" si="0"/>
        <v>67.687093523861861</v>
      </c>
    </row>
    <row r="12" spans="1:4" ht="31.5" hidden="1" x14ac:dyDescent="0.25">
      <c r="A12" s="7" t="s">
        <v>8</v>
      </c>
      <c r="B12" s="14">
        <v>0</v>
      </c>
      <c r="C12" s="14">
        <v>0</v>
      </c>
      <c r="D12" s="17"/>
    </row>
    <row r="13" spans="1:4" ht="31.5" x14ac:dyDescent="0.25">
      <c r="A13" s="7" t="s">
        <v>9</v>
      </c>
      <c r="B13" s="14">
        <v>56527</v>
      </c>
      <c r="C13" s="14">
        <v>46893.599999999999</v>
      </c>
      <c r="D13" s="17">
        <f t="shared" si="0"/>
        <v>82.957878535920884</v>
      </c>
    </row>
    <row r="14" spans="1:4" ht="15.75" x14ac:dyDescent="0.25">
      <c r="A14" s="7" t="s">
        <v>10</v>
      </c>
      <c r="B14" s="14">
        <v>2270</v>
      </c>
      <c r="C14" s="14">
        <v>3558.5</v>
      </c>
      <c r="D14" s="17">
        <f t="shared" si="0"/>
        <v>156.76211453744492</v>
      </c>
    </row>
    <row r="15" spans="1:4" ht="15.75" x14ac:dyDescent="0.25">
      <c r="A15" s="7" t="s">
        <v>30</v>
      </c>
      <c r="B15" s="14">
        <v>525</v>
      </c>
      <c r="C15" s="14">
        <v>694.1</v>
      </c>
      <c r="D15" s="17">
        <f t="shared" si="0"/>
        <v>132.20952380952383</v>
      </c>
    </row>
    <row r="16" spans="1:4" ht="15.75" x14ac:dyDescent="0.25">
      <c r="A16" s="7" t="s">
        <v>11</v>
      </c>
      <c r="B16" s="14">
        <v>18850</v>
      </c>
      <c r="C16" s="14">
        <v>21582.1</v>
      </c>
      <c r="D16" s="17">
        <f t="shared" si="0"/>
        <v>114.49389920424402</v>
      </c>
    </row>
    <row r="17" spans="1:4" ht="15.75" x14ac:dyDescent="0.25">
      <c r="A17" s="7" t="s">
        <v>12</v>
      </c>
      <c r="B17" s="14">
        <v>30</v>
      </c>
      <c r="C17" s="14">
        <v>2625.5</v>
      </c>
      <c r="D17" s="17">
        <f t="shared" si="0"/>
        <v>8751.6666666666661</v>
      </c>
    </row>
    <row r="18" spans="1:4" ht="15.75" x14ac:dyDescent="0.25">
      <c r="A18" s="7" t="s">
        <v>13</v>
      </c>
      <c r="B18" s="14">
        <v>1701</v>
      </c>
      <c r="C18" s="14">
        <v>2441.6</v>
      </c>
      <c r="D18" s="17">
        <f t="shared" si="0"/>
        <v>143.53909465020575</v>
      </c>
    </row>
    <row r="19" spans="1:4" s="6" customFormat="1" ht="15.75" x14ac:dyDescent="0.25">
      <c r="A19" s="5" t="s">
        <v>14</v>
      </c>
      <c r="B19" s="14">
        <v>1426319.9</v>
      </c>
      <c r="C19" s="14">
        <v>894990.3</v>
      </c>
      <c r="D19" s="17">
        <f t="shared" si="0"/>
        <v>62.748216581707936</v>
      </c>
    </row>
    <row r="20" spans="1:4" s="6" customFormat="1" ht="15.75" x14ac:dyDescent="0.25">
      <c r="A20" s="5" t="s">
        <v>15</v>
      </c>
      <c r="B20" s="15">
        <f>B19+B5</f>
        <v>2061526.9</v>
      </c>
      <c r="C20" s="15">
        <f>C19+C5</f>
        <v>1366023.3</v>
      </c>
      <c r="D20" s="17">
        <f t="shared" si="0"/>
        <v>66.262695868775708</v>
      </c>
    </row>
    <row r="21" spans="1:4" ht="15.75" x14ac:dyDescent="0.25">
      <c r="A21" s="7"/>
      <c r="B21" s="12"/>
      <c r="C21" s="12"/>
      <c r="D21" s="17"/>
    </row>
    <row r="22" spans="1:4" s="6" customFormat="1" ht="15.75" x14ac:dyDescent="0.25">
      <c r="A22" s="5" t="s">
        <v>16</v>
      </c>
      <c r="B22" s="11"/>
      <c r="C22" s="11"/>
      <c r="D22" s="17"/>
    </row>
    <row r="23" spans="1:4" s="6" customFormat="1" ht="15.75" x14ac:dyDescent="0.25">
      <c r="A23" s="5" t="s">
        <v>17</v>
      </c>
      <c r="B23" s="11">
        <f>B24+B25+B27+B28+B29+B26</f>
        <v>143421.40000000002</v>
      </c>
      <c r="C23" s="11">
        <f t="shared" ref="C23" si="1">C24+C25+C27+C28+C29+C26</f>
        <v>72290.400000000009</v>
      </c>
      <c r="D23" s="17">
        <f t="shared" si="0"/>
        <v>50.404193516448728</v>
      </c>
    </row>
    <row r="24" spans="1:4" ht="47.25" x14ac:dyDescent="0.25">
      <c r="A24" s="7" t="s">
        <v>31</v>
      </c>
      <c r="B24" s="12">
        <v>4747</v>
      </c>
      <c r="C24" s="12">
        <v>2714.3</v>
      </c>
      <c r="D24" s="17">
        <f t="shared" si="0"/>
        <v>57.179271118601228</v>
      </c>
    </row>
    <row r="25" spans="1:4" ht="47.25" x14ac:dyDescent="0.25">
      <c r="A25" s="7" t="s">
        <v>32</v>
      </c>
      <c r="B25" s="12">
        <v>102039</v>
      </c>
      <c r="C25" s="12">
        <v>51589.5</v>
      </c>
      <c r="D25" s="17">
        <f t="shared" si="0"/>
        <v>50.558609943256997</v>
      </c>
    </row>
    <row r="26" spans="1:4" ht="15.75" x14ac:dyDescent="0.25">
      <c r="A26" s="7" t="s">
        <v>65</v>
      </c>
      <c r="B26" s="12">
        <v>31.2</v>
      </c>
      <c r="C26" s="12"/>
      <c r="D26" s="17">
        <f t="shared" si="0"/>
        <v>0</v>
      </c>
    </row>
    <row r="27" spans="1:4" ht="15.75" x14ac:dyDescent="0.25">
      <c r="A27" s="7" t="s">
        <v>33</v>
      </c>
      <c r="B27" s="12">
        <v>3093</v>
      </c>
      <c r="C27" s="12">
        <v>3093</v>
      </c>
      <c r="D27" s="17">
        <f t="shared" si="0"/>
        <v>100</v>
      </c>
    </row>
    <row r="28" spans="1:4" ht="15.75" x14ac:dyDescent="0.25">
      <c r="A28" s="7" t="s">
        <v>34</v>
      </c>
      <c r="B28" s="12">
        <v>800</v>
      </c>
      <c r="C28" s="12"/>
      <c r="D28" s="17">
        <f t="shared" si="0"/>
        <v>0</v>
      </c>
    </row>
    <row r="29" spans="1:4" ht="15.75" x14ac:dyDescent="0.25">
      <c r="A29" s="7" t="s">
        <v>35</v>
      </c>
      <c r="B29" s="12">
        <v>32711.200000000001</v>
      </c>
      <c r="C29" s="12">
        <v>14893.6</v>
      </c>
      <c r="D29" s="17">
        <f t="shared" si="0"/>
        <v>45.530582797329359</v>
      </c>
    </row>
    <row r="30" spans="1:4" s="6" customFormat="1" ht="15.75" x14ac:dyDescent="0.25">
      <c r="A30" s="5" t="s">
        <v>18</v>
      </c>
      <c r="B30" s="11">
        <f>B31</f>
        <v>2021.2</v>
      </c>
      <c r="C30" s="11">
        <f>C31</f>
        <v>1515.9</v>
      </c>
      <c r="D30" s="17">
        <f t="shared" si="0"/>
        <v>75</v>
      </c>
    </row>
    <row r="31" spans="1:4" ht="15.75" x14ac:dyDescent="0.25">
      <c r="A31" s="7" t="s">
        <v>36</v>
      </c>
      <c r="B31" s="12">
        <v>2021.2</v>
      </c>
      <c r="C31" s="12">
        <v>1515.9</v>
      </c>
      <c r="D31" s="17">
        <f t="shared" si="0"/>
        <v>75</v>
      </c>
    </row>
    <row r="32" spans="1:4" s="6" customFormat="1" ht="15.75" x14ac:dyDescent="0.25">
      <c r="A32" s="5" t="s">
        <v>19</v>
      </c>
      <c r="B32" s="11">
        <f>B33</f>
        <v>4548</v>
      </c>
      <c r="C32" s="11">
        <f>C33</f>
        <v>2342.6</v>
      </c>
      <c r="D32" s="17">
        <f t="shared" si="0"/>
        <v>51.508355321020225</v>
      </c>
    </row>
    <row r="33" spans="1:4" ht="31.5" x14ac:dyDescent="0.25">
      <c r="A33" s="7" t="s">
        <v>37</v>
      </c>
      <c r="B33" s="12">
        <v>4548</v>
      </c>
      <c r="C33" s="12">
        <v>2342.6</v>
      </c>
      <c r="D33" s="17">
        <f t="shared" si="0"/>
        <v>51.508355321020225</v>
      </c>
    </row>
    <row r="34" spans="1:4" s="6" customFormat="1" ht="15.75" x14ac:dyDescent="0.25">
      <c r="A34" s="5" t="s">
        <v>20</v>
      </c>
      <c r="B34" s="11">
        <f>SUM(B35:B39)</f>
        <v>172069.7</v>
      </c>
      <c r="C34" s="11">
        <f>SUM(C35:C39)</f>
        <v>90202.200000000012</v>
      </c>
      <c r="D34" s="17">
        <f t="shared" si="0"/>
        <v>52.421896475672355</v>
      </c>
    </row>
    <row r="35" spans="1:4" ht="15.75" x14ac:dyDescent="0.25">
      <c r="A35" s="7" t="s">
        <v>62</v>
      </c>
      <c r="B35" s="12"/>
      <c r="C35" s="12"/>
      <c r="D35" s="17"/>
    </row>
    <row r="36" spans="1:4" ht="15.75" x14ac:dyDescent="0.25">
      <c r="A36" s="7" t="s">
        <v>38</v>
      </c>
      <c r="B36" s="12">
        <v>18263.5</v>
      </c>
      <c r="C36" s="12">
        <v>5989.9</v>
      </c>
      <c r="D36" s="17">
        <f t="shared" si="0"/>
        <v>32.797108987871979</v>
      </c>
    </row>
    <row r="37" spans="1:4" ht="15.75" x14ac:dyDescent="0.25">
      <c r="A37" s="7" t="s">
        <v>39</v>
      </c>
      <c r="B37" s="12">
        <v>422</v>
      </c>
      <c r="C37" s="12">
        <v>394.2</v>
      </c>
      <c r="D37" s="17">
        <f t="shared" si="0"/>
        <v>93.412322274881504</v>
      </c>
    </row>
    <row r="38" spans="1:4" ht="15.75" x14ac:dyDescent="0.25">
      <c r="A38" s="7" t="s">
        <v>40</v>
      </c>
      <c r="B38" s="12">
        <v>133366.1</v>
      </c>
      <c r="C38" s="12">
        <v>78297.600000000006</v>
      </c>
      <c r="D38" s="17">
        <f t="shared" si="0"/>
        <v>58.708772319202559</v>
      </c>
    </row>
    <row r="39" spans="1:4" ht="15.75" x14ac:dyDescent="0.25">
      <c r="A39" s="7" t="s">
        <v>41</v>
      </c>
      <c r="B39" s="12">
        <v>20018.099999999999</v>
      </c>
      <c r="C39" s="12">
        <v>5520.5</v>
      </c>
      <c r="D39" s="17">
        <f t="shared" si="0"/>
        <v>27.577542324196603</v>
      </c>
    </row>
    <row r="40" spans="1:4" s="6" customFormat="1" ht="15.75" x14ac:dyDescent="0.25">
      <c r="A40" s="5" t="s">
        <v>21</v>
      </c>
      <c r="B40" s="11">
        <f>B41+B42+B43+B44</f>
        <v>340171.78912999999</v>
      </c>
      <c r="C40" s="11">
        <f>C41+C42+C43+C44</f>
        <v>97680.6</v>
      </c>
      <c r="D40" s="17">
        <f t="shared" si="0"/>
        <v>28.715079592526237</v>
      </c>
    </row>
    <row r="41" spans="1:4" ht="15.75" x14ac:dyDescent="0.25">
      <c r="A41" s="7" t="s">
        <v>42</v>
      </c>
      <c r="B41" s="12">
        <v>1728.18913</v>
      </c>
      <c r="C41" s="12">
        <v>1291.0999999999999</v>
      </c>
      <c r="D41" s="17">
        <f t="shared" si="0"/>
        <v>74.708258349015296</v>
      </c>
    </row>
    <row r="42" spans="1:4" ht="15.75" x14ac:dyDescent="0.25">
      <c r="A42" s="7" t="s">
        <v>43</v>
      </c>
      <c r="B42" s="12">
        <v>86482.2</v>
      </c>
      <c r="C42" s="12">
        <v>52116.1</v>
      </c>
      <c r="D42" s="17">
        <f t="shared" si="0"/>
        <v>60.262227371644109</v>
      </c>
    </row>
    <row r="43" spans="1:4" ht="15.75" x14ac:dyDescent="0.25">
      <c r="A43" s="7" t="s">
        <v>44</v>
      </c>
      <c r="B43" s="12">
        <v>251961.4</v>
      </c>
      <c r="C43" s="12">
        <v>44273.4</v>
      </c>
      <c r="D43" s="17">
        <f t="shared" si="0"/>
        <v>17.571501031507207</v>
      </c>
    </row>
    <row r="44" spans="1:4" ht="15.75" hidden="1" x14ac:dyDescent="0.25">
      <c r="A44" s="7" t="s">
        <v>45</v>
      </c>
      <c r="B44" s="12">
        <v>0</v>
      </c>
      <c r="C44" s="12"/>
      <c r="D44" s="17"/>
    </row>
    <row r="45" spans="1:4" s="6" customFormat="1" ht="15.75" x14ac:dyDescent="0.25">
      <c r="A45" s="5" t="s">
        <v>66</v>
      </c>
      <c r="B45" s="11">
        <f>B46</f>
        <v>15180</v>
      </c>
      <c r="C45" s="11">
        <f t="shared" ref="C45" si="2">C46</f>
        <v>14196.8</v>
      </c>
      <c r="D45" s="17">
        <f t="shared" si="0"/>
        <v>93.523056653491437</v>
      </c>
    </row>
    <row r="46" spans="1:4" ht="15.75" x14ac:dyDescent="0.25">
      <c r="A46" s="7" t="s">
        <v>67</v>
      </c>
      <c r="B46" s="12">
        <v>15180</v>
      </c>
      <c r="C46" s="12">
        <v>14196.8</v>
      </c>
      <c r="D46" s="17">
        <f t="shared" si="0"/>
        <v>93.523056653491437</v>
      </c>
    </row>
    <row r="47" spans="1:4" s="6" customFormat="1" ht="15.75" x14ac:dyDescent="0.25">
      <c r="A47" s="5" t="s">
        <v>22</v>
      </c>
      <c r="B47" s="11">
        <v>1214528.2</v>
      </c>
      <c r="C47" s="11">
        <f>SUM(C48:C52)</f>
        <v>796059.89999999991</v>
      </c>
      <c r="D47" s="17">
        <f t="shared" si="0"/>
        <v>65.54478520959826</v>
      </c>
    </row>
    <row r="48" spans="1:4" ht="15.75" x14ac:dyDescent="0.25">
      <c r="A48" s="7" t="s">
        <v>46</v>
      </c>
      <c r="B48" s="12">
        <v>400106.87316000002</v>
      </c>
      <c r="C48" s="12">
        <v>264957.3</v>
      </c>
      <c r="D48" s="17">
        <f t="shared" si="0"/>
        <v>66.221631712396345</v>
      </c>
    </row>
    <row r="49" spans="1:4" ht="15.75" x14ac:dyDescent="0.25">
      <c r="A49" s="7" t="s">
        <v>47</v>
      </c>
      <c r="B49" s="12">
        <v>632639.67000000004</v>
      </c>
      <c r="C49" s="12">
        <v>407462.9</v>
      </c>
      <c r="D49" s="17">
        <f t="shared" si="0"/>
        <v>64.406789413000297</v>
      </c>
    </row>
    <row r="50" spans="1:4" ht="15.75" x14ac:dyDescent="0.25">
      <c r="A50" s="7" t="s">
        <v>63</v>
      </c>
      <c r="B50" s="12">
        <v>107497.08947000001</v>
      </c>
      <c r="C50" s="12">
        <v>84744.2</v>
      </c>
      <c r="D50" s="17">
        <f t="shared" si="0"/>
        <v>78.833948358806666</v>
      </c>
    </row>
    <row r="51" spans="1:4" ht="15.75" x14ac:dyDescent="0.25">
      <c r="A51" s="7" t="s">
        <v>49</v>
      </c>
      <c r="B51" s="12">
        <v>34325.699999999997</v>
      </c>
      <c r="C51" s="12">
        <v>17748.2</v>
      </c>
      <c r="D51" s="17">
        <f t="shared" si="0"/>
        <v>51.705282048144696</v>
      </c>
    </row>
    <row r="52" spans="1:4" ht="15.75" x14ac:dyDescent="0.25">
      <c r="A52" s="8" t="s">
        <v>48</v>
      </c>
      <c r="B52" s="12">
        <v>39958.800000000003</v>
      </c>
      <c r="C52" s="12">
        <v>21147.3</v>
      </c>
      <c r="D52" s="17">
        <f t="shared" si="0"/>
        <v>52.922760443256543</v>
      </c>
    </row>
    <row r="53" spans="1:4" s="6" customFormat="1" ht="15.75" x14ac:dyDescent="0.25">
      <c r="A53" s="5" t="s">
        <v>23</v>
      </c>
      <c r="B53" s="11">
        <f>B54</f>
        <v>95649.2</v>
      </c>
      <c r="C53" s="11">
        <f>C54</f>
        <v>74989.399999999994</v>
      </c>
      <c r="D53" s="17">
        <f t="shared" si="0"/>
        <v>78.400446632068011</v>
      </c>
    </row>
    <row r="54" spans="1:4" ht="15.75" x14ac:dyDescent="0.25">
      <c r="A54" s="7" t="s">
        <v>50</v>
      </c>
      <c r="B54" s="12">
        <v>95649.2</v>
      </c>
      <c r="C54" s="12">
        <v>74989.399999999994</v>
      </c>
      <c r="D54" s="17">
        <f t="shared" si="0"/>
        <v>78.400446632068011</v>
      </c>
    </row>
    <row r="55" spans="1:4" s="6" customFormat="1" ht="15.75" x14ac:dyDescent="0.25">
      <c r="A55" s="5" t="s">
        <v>59</v>
      </c>
      <c r="B55" s="11">
        <f>B56+B57+B58</f>
        <v>105906.78</v>
      </c>
      <c r="C55" s="11">
        <f>C56+C57+C58</f>
        <v>62837.3</v>
      </c>
      <c r="D55" s="17">
        <f t="shared" si="0"/>
        <v>59.332650846338645</v>
      </c>
    </row>
    <row r="56" spans="1:4" ht="15.75" x14ac:dyDescent="0.25">
      <c r="A56" s="7" t="s">
        <v>51</v>
      </c>
      <c r="B56" s="12">
        <v>578.17999999999995</v>
      </c>
      <c r="C56" s="12">
        <v>409.4</v>
      </c>
      <c r="D56" s="17">
        <f t="shared" si="0"/>
        <v>70.80839876854958</v>
      </c>
    </row>
    <row r="57" spans="1:4" ht="15.75" x14ac:dyDescent="0.25">
      <c r="A57" s="7" t="s">
        <v>52</v>
      </c>
      <c r="B57" s="12">
        <v>7625</v>
      </c>
      <c r="C57" s="12">
        <v>7621.9</v>
      </c>
      <c r="D57" s="17">
        <f t="shared" si="0"/>
        <v>99.959344262295076</v>
      </c>
    </row>
    <row r="58" spans="1:4" ht="15.75" x14ac:dyDescent="0.25">
      <c r="A58" s="7" t="s">
        <v>53</v>
      </c>
      <c r="B58" s="12">
        <v>97703.6</v>
      </c>
      <c r="C58" s="12">
        <v>54806</v>
      </c>
      <c r="D58" s="17">
        <f t="shared" si="0"/>
        <v>56.094145968009371</v>
      </c>
    </row>
    <row r="59" spans="1:4" s="6" customFormat="1" ht="15.75" x14ac:dyDescent="0.25">
      <c r="A59" s="5" t="s">
        <v>24</v>
      </c>
      <c r="B59" s="11">
        <f>B60+B61</f>
        <v>55832.299999999996</v>
      </c>
      <c r="C59" s="11">
        <f t="shared" ref="C59" si="3">C60+C61</f>
        <v>35444.300000000003</v>
      </c>
      <c r="D59" s="17">
        <f t="shared" si="0"/>
        <v>63.483503276777078</v>
      </c>
    </row>
    <row r="60" spans="1:4" ht="15.75" x14ac:dyDescent="0.25">
      <c r="A60" s="7" t="s">
        <v>54</v>
      </c>
      <c r="B60" s="12">
        <v>55487.199999999997</v>
      </c>
      <c r="C60" s="12">
        <v>35444.300000000003</v>
      </c>
      <c r="D60" s="17">
        <f t="shared" si="0"/>
        <v>63.878335904496893</v>
      </c>
    </row>
    <row r="61" spans="1:4" ht="15.75" x14ac:dyDescent="0.25">
      <c r="A61" s="7" t="s">
        <v>68</v>
      </c>
      <c r="B61" s="12">
        <v>345.1</v>
      </c>
      <c r="C61" s="12"/>
      <c r="D61" s="17">
        <f t="shared" si="0"/>
        <v>0</v>
      </c>
    </row>
    <row r="62" spans="1:4" s="6" customFormat="1" ht="15.75" x14ac:dyDescent="0.25">
      <c r="A62" s="5" t="s">
        <v>25</v>
      </c>
      <c r="B62" s="11">
        <f>B63+B64</f>
        <v>4507</v>
      </c>
      <c r="C62" s="11">
        <f>C63+C64</f>
        <v>2836.8</v>
      </c>
      <c r="D62" s="17">
        <f t="shared" si="0"/>
        <v>62.942090082094523</v>
      </c>
    </row>
    <row r="63" spans="1:4" ht="15.75" x14ac:dyDescent="0.25">
      <c r="A63" s="7" t="s">
        <v>55</v>
      </c>
      <c r="B63" s="12">
        <v>3500</v>
      </c>
      <c r="C63" s="12">
        <v>2333.3000000000002</v>
      </c>
      <c r="D63" s="17">
        <f t="shared" si="0"/>
        <v>66.665714285714301</v>
      </c>
    </row>
    <row r="64" spans="1:4" ht="15.75" x14ac:dyDescent="0.25">
      <c r="A64" s="7" t="s">
        <v>56</v>
      </c>
      <c r="B64" s="12">
        <v>1007</v>
      </c>
      <c r="C64" s="12">
        <v>503.5</v>
      </c>
      <c r="D64" s="17">
        <f t="shared" si="0"/>
        <v>50</v>
      </c>
    </row>
    <row r="65" spans="1:4" s="6" customFormat="1" ht="31.5" x14ac:dyDescent="0.25">
      <c r="A65" s="5" t="s">
        <v>58</v>
      </c>
      <c r="B65" s="11">
        <f>B66+B67</f>
        <v>69174</v>
      </c>
      <c r="C65" s="11">
        <f>C66+C67</f>
        <v>52063.4</v>
      </c>
      <c r="D65" s="17">
        <f t="shared" si="0"/>
        <v>75.264405701564172</v>
      </c>
    </row>
    <row r="66" spans="1:4" s="6" customFormat="1" ht="31.5" x14ac:dyDescent="0.25">
      <c r="A66" s="7" t="s">
        <v>57</v>
      </c>
      <c r="B66" s="12">
        <v>66395</v>
      </c>
      <c r="C66" s="12">
        <v>49793.4</v>
      </c>
      <c r="D66" s="17">
        <f t="shared" si="0"/>
        <v>74.995707508095492</v>
      </c>
    </row>
    <row r="67" spans="1:4" s="6" customFormat="1" ht="15.75" x14ac:dyDescent="0.25">
      <c r="A67" s="7" t="s">
        <v>60</v>
      </c>
      <c r="B67" s="12">
        <v>2779</v>
      </c>
      <c r="C67" s="12">
        <v>2270</v>
      </c>
      <c r="D67" s="17">
        <f t="shared" si="0"/>
        <v>81.684059014033821</v>
      </c>
    </row>
    <row r="68" spans="1:4" ht="15.75" x14ac:dyDescent="0.25">
      <c r="A68" s="5" t="s">
        <v>26</v>
      </c>
      <c r="B68" s="11">
        <f>B65+B62+B59+B55+B53+B47+B40+B34+B32+B30+B23+B45</f>
        <v>2223009.5691299997</v>
      </c>
      <c r="C68" s="11">
        <f>C65+C62+C59+C55+C53+C47+C40+C34+C32+C30+C23+C45</f>
        <v>1302459.5999999999</v>
      </c>
      <c r="D68" s="17">
        <f t="shared" si="0"/>
        <v>58.589923232302255</v>
      </c>
    </row>
    <row r="69" spans="1:4" ht="15.75" x14ac:dyDescent="0.25">
      <c r="A69" s="5" t="s">
        <v>27</v>
      </c>
      <c r="B69" s="11">
        <f>B20-B68</f>
        <v>-161482.66912999982</v>
      </c>
      <c r="C69" s="11">
        <f>C20-C68</f>
        <v>63563.700000000186</v>
      </c>
      <c r="D69" s="17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2020-10-06T04:23:37Z</dcterms:modified>
</cp:coreProperties>
</file>