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EF85424-35FC-42BA-993E-892EB6376000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52" i="1" l="1"/>
  <c r="D48" i="1"/>
  <c r="D45" i="1"/>
  <c r="D43" i="1"/>
  <c r="D39" i="1"/>
  <c r="D36" i="1"/>
  <c r="D29" i="1"/>
  <c r="D24" i="1"/>
  <c r="D18" i="1"/>
  <c r="D14" i="1"/>
  <c r="D12" i="1"/>
  <c r="D51" i="1"/>
  <c r="D50" i="1"/>
  <c r="D49" i="1"/>
  <c r="D47" i="1"/>
  <c r="D46" i="1"/>
  <c r="D44" i="1"/>
  <c r="D42" i="1"/>
  <c r="D41" i="1"/>
  <c r="D40" i="1"/>
  <c r="D37" i="1"/>
  <c r="D35" i="1"/>
  <c r="D34" i="1"/>
  <c r="D33" i="1"/>
  <c r="D32" i="1"/>
  <c r="D31" i="1"/>
  <c r="D30" i="1"/>
  <c r="D28" i="1"/>
  <c r="D27" i="1"/>
  <c r="D26" i="1"/>
  <c r="D25" i="1"/>
  <c r="D23" i="1"/>
  <c r="D22" i="1"/>
  <c r="D21" i="1"/>
  <c r="D20" i="1"/>
  <c r="D19" i="1"/>
  <c r="D17" i="1"/>
  <c r="D16" i="1"/>
  <c r="D15" i="1"/>
  <c r="D13" i="1"/>
  <c r="D10" i="1"/>
  <c r="D11" i="1"/>
  <c r="D9" i="1"/>
  <c r="D8" i="1"/>
  <c r="D7" i="1"/>
  <c r="D6" i="1"/>
  <c r="D5" i="1"/>
  <c r="F9" i="1" l="1"/>
  <c r="F8" i="1"/>
  <c r="F50" i="1"/>
  <c r="F16" i="1"/>
  <c r="E5" i="1" l="1"/>
  <c r="E12" i="1"/>
  <c r="E14" i="1"/>
  <c r="E18" i="1"/>
  <c r="E24" i="1"/>
  <c r="E29" i="1"/>
  <c r="E36" i="1"/>
  <c r="E39" i="1"/>
  <c r="E43" i="1"/>
  <c r="E45" i="1"/>
  <c r="E48" i="1"/>
  <c r="F32" i="1"/>
  <c r="F19" i="1"/>
  <c r="C18" i="1"/>
  <c r="F17" i="1"/>
  <c r="C14" i="1"/>
  <c r="F10" i="1"/>
  <c r="F11" i="1"/>
  <c r="F51" i="1"/>
  <c r="F49" i="1"/>
  <c r="F47" i="1"/>
  <c r="F46" i="1"/>
  <c r="F44" i="1"/>
  <c r="F42" i="1"/>
  <c r="F41" i="1"/>
  <c r="F40" i="1"/>
  <c r="F37" i="1"/>
  <c r="F35" i="1"/>
  <c r="F34" i="1"/>
  <c r="F31" i="1"/>
  <c r="F30" i="1"/>
  <c r="F28" i="1"/>
  <c r="F27" i="1"/>
  <c r="F26" i="1"/>
  <c r="F25" i="1"/>
  <c r="F23" i="1"/>
  <c r="F22" i="1"/>
  <c r="F21" i="1"/>
  <c r="F20" i="1"/>
  <c r="F15" i="1"/>
  <c r="F13" i="1"/>
  <c r="F7" i="1"/>
  <c r="F6" i="1"/>
  <c r="C48" i="1"/>
  <c r="C45" i="1"/>
  <c r="C43" i="1"/>
  <c r="C39" i="1"/>
  <c r="C36" i="1"/>
  <c r="C29" i="1"/>
  <c r="C24" i="1"/>
  <c r="C12" i="1"/>
  <c r="C5" i="1"/>
  <c r="F14" i="1" l="1"/>
  <c r="F5" i="1"/>
  <c r="F12" i="1"/>
  <c r="F24" i="1"/>
  <c r="F36" i="1"/>
  <c r="F43" i="1"/>
  <c r="F48" i="1"/>
  <c r="F45" i="1"/>
  <c r="F29" i="1"/>
  <c r="F18" i="1"/>
  <c r="F39" i="1"/>
  <c r="E52" i="1"/>
  <c r="C52" i="1"/>
  <c r="F52" i="1" l="1"/>
</calcChain>
</file>

<file path=xl/sharedStrings.xml><?xml version="1.0" encoding="utf-8"?>
<sst xmlns="http://schemas.openxmlformats.org/spreadsheetml/2006/main" count="103" uniqueCount="103">
  <si>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</si>
  <si>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</si>
  <si>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</si>
  <si>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</si>
  <si>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</si>
  <si>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</si>
  <si>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</si>
  <si>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</si>
  <si>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</si>
  <si>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</si>
  <si>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</si>
  <si>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</si>
  <si>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</si>
  <si>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</si>
  <si>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</si>
  <si>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</si>
  <si>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</si>
  <si>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</si>
  <si>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</si>
  <si>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</si>
  <si>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</si>
  <si>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</si>
  <si>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</si>
  <si>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</si>
  <si>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</si>
  <si>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</si>
  <si>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</si>
  <si>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</si>
  <si>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</si>
  <si>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</si>
  <si>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</si>
  <si>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</si>
  <si>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</si>
  <si>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</si>
  <si>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</si>
  <si>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</si>
  <si>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</si>
  <si>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</si>
  <si>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</si>
  <si>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</si>
  <si>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</si>
  <si>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</si>
  <si>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</si>
  <si>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</si>
  <si>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</si>
  <si>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</si>
  <si>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</si>
  <si>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</si>
  <si>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</si>
  <si>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</si>
  <si>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</si>
  <si>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</si>
  <si>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</si>
  <si>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</si>
  <si>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</si>
  <si>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</si>
  <si>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</si>
  <si>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</si>
  <si>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</si>
  <si>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</si>
  <si>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</si>
  <si>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</si>
  <si>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</si>
  <si>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</si>
  <si>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</si>
  <si>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</si>
  <si>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</si>
  <si>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</si>
  <si>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</si>
  <si>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</si>
  <si>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</si>
  <si>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</si>
  <si>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</si>
  <si>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</si>
  <si>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</si>
  <si>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</si>
  <si>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</si>
  <si>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</si>
  <si>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</si>
  <si>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</si>
  <si>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</si>
  <si>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</si>
  <si>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</si>
  <si>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</si>
  <si>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</si>
  <si>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</si>
  <si>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</si>
  <si>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Другие вопросы в области национальной безопасности и правоохранительной деятельности</t>
  </si>
  <si>
    <t>0314</t>
  </si>
  <si>
    <t>0401</t>
  </si>
  <si>
    <t>Общеэкономические вопросы</t>
  </si>
  <si>
    <t>Дополнительное образование  детей</t>
  </si>
  <si>
    <t>0703</t>
  </si>
  <si>
    <t>0103</t>
  </si>
  <si>
    <t>Обеспечение пожарной безопасности</t>
  </si>
  <si>
    <t>0310</t>
  </si>
  <si>
    <t>Иные дотации</t>
  </si>
  <si>
    <t>1402</t>
  </si>
  <si>
    <t>Судебная система</t>
  </si>
  <si>
    <t>0105</t>
  </si>
  <si>
    <t>Сведения об исполнении бюджета муниципального района Мелеузовский район Республики Башкортостан за 9 месяцев 2018 года по расходам, в разрезе разделов и подразделов в сравнении с запланированными значениями на соответствующий период</t>
  </si>
  <si>
    <t>Текущий план на 9 месяцев 2018 года</t>
  </si>
  <si>
    <t>Отчет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</si>
</sst>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9" fontId="6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0" fontId="8" fillId="2" borderId="1" xfId="0" applyFont="1" applyFill="1" applyBorder="1" applyAlignment="1">
      <alignment vertical="top" wrapText="1"/>
    </xf>
    <xf numFmtId="164" fontId="7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34" zoomScaleNormal="100" workbookViewId="0">
      <selection activeCell="D48" sqref="D48"/>
    </sheetView>
  </sheetViews>
  <sheetFormatPr defaultRowHeight="15" x14ac:dyDescent="0.25"/>
  <cols>
    <col min="1" max="1" width="58" customWidth="1"/>
    <col min="2" max="2" width="12.28515625" customWidth="1"/>
    <col min="3" max="3" width="15.28515625" customWidth="1"/>
    <col min="4" max="4" width="15" customWidth="1"/>
    <col min="5" max="5" width="14.28515625" customWidth="1"/>
    <col min="6" max="6" width="13.5703125" customWidth="1"/>
  </cols>
  <sheetData>
    <row r="1" spans="1:6" ht="57" customHeight="1" x14ac:dyDescent="0.25">
      <c r="A1" s="18" t="s">
        <v>100</v>
      </c>
      <c r="B1" s="18"/>
      <c r="C1" s="18"/>
      <c r="D1" s="18"/>
      <c r="E1" s="18"/>
      <c r="F1" s="18"/>
    </row>
    <row r="2" spans="1:6" x14ac:dyDescent="0.25">
      <c r="B2" s="1"/>
      <c r="C2" s="2"/>
      <c r="D2" s="2"/>
      <c r="E2" s="2"/>
      <c r="F2" s="2"/>
    </row>
    <row r="3" spans="1:6" x14ac:dyDescent="0.25">
      <c r="B3" s="1"/>
      <c r="C3" s="2"/>
      <c r="D3" s="2"/>
      <c r="E3" s="19" t="s">
        <v>0</v>
      </c>
      <c r="F3" s="20"/>
    </row>
    <row r="4" spans="1:6" ht="46.5" customHeight="1" x14ac:dyDescent="0.25">
      <c r="A4" s="4" t="s">
        <v>2</v>
      </c>
      <c r="B4" s="5" t="s">
        <v>45</v>
      </c>
      <c r="C4" s="3" t="s">
        <v>86</v>
      </c>
      <c r="D4" s="3" t="s">
        <v>101</v>
      </c>
      <c r="E4" s="3" t="s">
        <v>102</v>
      </c>
      <c r="F4" s="3" t="s">
        <v>1</v>
      </c>
    </row>
    <row r="5" spans="1:6" s="7" customFormat="1" x14ac:dyDescent="0.25">
      <c r="A5" s="6" t="s">
        <v>3</v>
      </c>
      <c r="B5" s="9" t="s">
        <v>46</v>
      </c>
      <c r="C5" s="13">
        <f>SUM(C6:C11)</f>
        <v>109662.1</v>
      </c>
      <c r="D5" s="13">
        <f>C5/12*9</f>
        <v>82246.574999999997</v>
      </c>
      <c r="E5" s="13">
        <f>SUM(E6:E11)</f>
        <v>66172.569000000003</v>
      </c>
      <c r="F5" s="11">
        <f>E5/D5*100</f>
        <v>80.456321737409738</v>
      </c>
    </row>
    <row r="6" spans="1:6" ht="47.25" customHeight="1" x14ac:dyDescent="0.25">
      <c r="A6" s="5" t="s">
        <v>4</v>
      </c>
      <c r="B6" s="9" t="s">
        <v>93</v>
      </c>
      <c r="C6" s="14">
        <v>3972.3</v>
      </c>
      <c r="D6" s="15">
        <f>C6/12*9</f>
        <v>2979.2250000000004</v>
      </c>
      <c r="E6" s="14">
        <v>2576.8490000000002</v>
      </c>
      <c r="F6" s="11">
        <f t="shared" ref="F6:F52" si="0">E6/D6*100</f>
        <v>86.493937181649585</v>
      </c>
    </row>
    <row r="7" spans="1:6" ht="45.75" customHeight="1" x14ac:dyDescent="0.25">
      <c r="A7" s="5" t="s">
        <v>5</v>
      </c>
      <c r="B7" s="9" t="s">
        <v>47</v>
      </c>
      <c r="C7" s="14">
        <v>81672.3</v>
      </c>
      <c r="D7" s="15">
        <f t="shared" ref="D7:D11" si="1">C7/12*9</f>
        <v>61254.225000000006</v>
      </c>
      <c r="E7" s="14">
        <v>50617.41</v>
      </c>
      <c r="F7" s="11">
        <f t="shared" si="0"/>
        <v>82.634969261304008</v>
      </c>
    </row>
    <row r="8" spans="1:6" ht="20.25" customHeight="1" x14ac:dyDescent="0.25">
      <c r="A8" s="5" t="s">
        <v>6</v>
      </c>
      <c r="B8" s="9" t="s">
        <v>48</v>
      </c>
      <c r="C8" s="14">
        <v>518</v>
      </c>
      <c r="D8" s="15">
        <f t="shared" si="1"/>
        <v>388.5</v>
      </c>
      <c r="E8" s="14">
        <v>518</v>
      </c>
      <c r="F8" s="15">
        <f t="shared" ref="F8" si="2">E8/2</f>
        <v>259</v>
      </c>
    </row>
    <row r="9" spans="1:6" ht="20.25" customHeight="1" x14ac:dyDescent="0.25">
      <c r="A9" s="5" t="s">
        <v>98</v>
      </c>
      <c r="B9" s="9" t="s">
        <v>99</v>
      </c>
      <c r="C9" s="14">
        <v>187.6</v>
      </c>
      <c r="D9" s="15">
        <f t="shared" si="1"/>
        <v>140.69999999999999</v>
      </c>
      <c r="E9" s="14"/>
      <c r="F9" s="15">
        <f t="shared" ref="F9" si="3">E9/2</f>
        <v>0</v>
      </c>
    </row>
    <row r="10" spans="1:6" x14ac:dyDescent="0.25">
      <c r="A10" s="5" t="s">
        <v>7</v>
      </c>
      <c r="B10" s="9" t="s">
        <v>49</v>
      </c>
      <c r="C10" s="14">
        <v>800</v>
      </c>
      <c r="D10" s="15">
        <f t="shared" si="1"/>
        <v>600</v>
      </c>
      <c r="E10" s="14"/>
      <c r="F10" s="11">
        <f t="shared" si="0"/>
        <v>0</v>
      </c>
    </row>
    <row r="11" spans="1:6" ht="21" customHeight="1" x14ac:dyDescent="0.25">
      <c r="A11" s="5" t="s">
        <v>8</v>
      </c>
      <c r="B11" s="9" t="s">
        <v>50</v>
      </c>
      <c r="C11" s="14">
        <v>22511.9</v>
      </c>
      <c r="D11" s="15">
        <f t="shared" si="1"/>
        <v>16883.925000000003</v>
      </c>
      <c r="E11" s="14">
        <v>12460.31</v>
      </c>
      <c r="F11" s="11">
        <f t="shared" si="0"/>
        <v>73.799842157555176</v>
      </c>
    </row>
    <row r="12" spans="1:6" s="7" customFormat="1" x14ac:dyDescent="0.25">
      <c r="A12" s="6" t="s">
        <v>9</v>
      </c>
      <c r="B12" s="9" t="s">
        <v>51</v>
      </c>
      <c r="C12" s="13">
        <f>C13</f>
        <v>1735.3</v>
      </c>
      <c r="D12" s="13">
        <f>C12/12*9</f>
        <v>1301.4749999999999</v>
      </c>
      <c r="E12" s="13">
        <f>E13</f>
        <v>1301.4749999999999</v>
      </c>
      <c r="F12" s="11">
        <f t="shared" si="0"/>
        <v>100</v>
      </c>
    </row>
    <row r="13" spans="1:6" ht="21" customHeight="1" x14ac:dyDescent="0.25">
      <c r="A13" s="5" t="s">
        <v>10</v>
      </c>
      <c r="B13" s="9" t="s">
        <v>52</v>
      </c>
      <c r="C13" s="14">
        <v>1735.3</v>
      </c>
      <c r="D13" s="15">
        <f>C13/12*9</f>
        <v>1301.4749999999999</v>
      </c>
      <c r="E13" s="14">
        <v>1301.4749999999999</v>
      </c>
      <c r="F13" s="11">
        <f t="shared" si="0"/>
        <v>100</v>
      </c>
    </row>
    <row r="14" spans="1:6" s="7" customFormat="1" ht="33" customHeight="1" x14ac:dyDescent="0.25">
      <c r="A14" s="6" t="s">
        <v>11</v>
      </c>
      <c r="B14" s="9" t="s">
        <v>53</v>
      </c>
      <c r="C14" s="13">
        <f>SUM(C15:C17)</f>
        <v>7609.530999999999</v>
      </c>
      <c r="D14" s="13">
        <f>C14/12*9</f>
        <v>5707.1482499999993</v>
      </c>
      <c r="E14" s="13">
        <f>SUM(E15:E17)</f>
        <v>5691.8109999999997</v>
      </c>
      <c r="F14" s="11">
        <f t="shared" si="0"/>
        <v>99.731262456691923</v>
      </c>
    </row>
    <row r="15" spans="1:6" ht="38.25" customHeight="1" x14ac:dyDescent="0.25">
      <c r="A15" s="5" t="s">
        <v>12</v>
      </c>
      <c r="B15" s="9" t="s">
        <v>54</v>
      </c>
      <c r="C15" s="14">
        <v>3161</v>
      </c>
      <c r="D15" s="15">
        <f t="shared" ref="D15:D17" si="4">C15/12*9</f>
        <v>2370.75</v>
      </c>
      <c r="E15" s="14">
        <v>1928.28</v>
      </c>
      <c r="F15" s="11">
        <f t="shared" si="0"/>
        <v>81.336285985447645</v>
      </c>
    </row>
    <row r="16" spans="1:6" ht="38.25" customHeight="1" x14ac:dyDescent="0.25">
      <c r="A16" s="5" t="s">
        <v>94</v>
      </c>
      <c r="B16" s="9" t="s">
        <v>95</v>
      </c>
      <c r="C16" s="14">
        <v>1177.4000000000001</v>
      </c>
      <c r="D16" s="15">
        <f t="shared" si="4"/>
        <v>883.05000000000007</v>
      </c>
      <c r="E16" s="14">
        <v>1177.4000000000001</v>
      </c>
      <c r="F16" s="11">
        <f t="shared" si="0"/>
        <v>133.33333333333331</v>
      </c>
    </row>
    <row r="17" spans="1:6" ht="38.25" customHeight="1" x14ac:dyDescent="0.25">
      <c r="A17" s="5" t="s">
        <v>87</v>
      </c>
      <c r="B17" s="9" t="s">
        <v>88</v>
      </c>
      <c r="C17" s="14">
        <v>3271.1309999999999</v>
      </c>
      <c r="D17" s="15">
        <f t="shared" si="4"/>
        <v>2453.34825</v>
      </c>
      <c r="E17" s="14">
        <v>2586.1309999999999</v>
      </c>
      <c r="F17" s="11">
        <f t="shared" si="0"/>
        <v>105.41230744554915</v>
      </c>
    </row>
    <row r="18" spans="1:6" s="7" customFormat="1" ht="18.75" customHeight="1" x14ac:dyDescent="0.25">
      <c r="A18" s="6" t="s">
        <v>13</v>
      </c>
      <c r="B18" s="9" t="s">
        <v>55</v>
      </c>
      <c r="C18" s="13">
        <f>SUM(C19:C23)</f>
        <v>133530.83499999999</v>
      </c>
      <c r="D18" s="13">
        <f>C18/12*9</f>
        <v>100148.12624999999</v>
      </c>
      <c r="E18" s="13">
        <f>SUM(E19:E23)</f>
        <v>78639.258000000002</v>
      </c>
      <c r="F18" s="11">
        <f t="shared" si="0"/>
        <v>78.522944906320717</v>
      </c>
    </row>
    <row r="19" spans="1:6" s="8" customFormat="1" ht="18.75" customHeight="1" x14ac:dyDescent="0.25">
      <c r="A19" s="5" t="s">
        <v>90</v>
      </c>
      <c r="B19" s="9" t="s">
        <v>89</v>
      </c>
      <c r="C19" s="16">
        <v>250</v>
      </c>
      <c r="D19" s="15">
        <f t="shared" ref="D19:D23" si="5">C19/12*9</f>
        <v>187.5</v>
      </c>
      <c r="E19" s="16">
        <v>118.608</v>
      </c>
      <c r="F19" s="11">
        <f t="shared" si="0"/>
        <v>63.257600000000004</v>
      </c>
    </row>
    <row r="20" spans="1:6" ht="17.25" customHeight="1" x14ac:dyDescent="0.25">
      <c r="A20" s="5" t="s">
        <v>14</v>
      </c>
      <c r="B20" s="9" t="s">
        <v>56</v>
      </c>
      <c r="C20" s="14">
        <v>11452.3</v>
      </c>
      <c r="D20" s="15">
        <f t="shared" si="5"/>
        <v>8589.2249999999985</v>
      </c>
      <c r="E20" s="14">
        <v>2957.9789999999998</v>
      </c>
      <c r="F20" s="11">
        <f t="shared" si="0"/>
        <v>34.438252578084757</v>
      </c>
    </row>
    <row r="21" spans="1:6" x14ac:dyDescent="0.25">
      <c r="A21" s="5" t="s">
        <v>15</v>
      </c>
      <c r="B21" s="9" t="s">
        <v>57</v>
      </c>
      <c r="C21" s="14">
        <v>270</v>
      </c>
      <c r="D21" s="15">
        <f t="shared" si="5"/>
        <v>202.5</v>
      </c>
      <c r="E21" s="14">
        <v>242.494</v>
      </c>
      <c r="F21" s="11">
        <f t="shared" si="0"/>
        <v>119.75012345679012</v>
      </c>
    </row>
    <row r="22" spans="1:6" ht="19.5" customHeight="1" x14ac:dyDescent="0.25">
      <c r="A22" s="5" t="s">
        <v>16</v>
      </c>
      <c r="B22" s="9" t="s">
        <v>58</v>
      </c>
      <c r="C22" s="14">
        <v>101756</v>
      </c>
      <c r="D22" s="15">
        <f t="shared" si="5"/>
        <v>76317</v>
      </c>
      <c r="E22" s="14">
        <v>67294.373999999996</v>
      </c>
      <c r="F22" s="11">
        <f t="shared" si="0"/>
        <v>88.177436219977196</v>
      </c>
    </row>
    <row r="23" spans="1:6" ht="17.25" customHeight="1" x14ac:dyDescent="0.25">
      <c r="A23" s="5" t="s">
        <v>17</v>
      </c>
      <c r="B23" s="9" t="s">
        <v>59</v>
      </c>
      <c r="C23" s="14">
        <v>19802.535</v>
      </c>
      <c r="D23" s="15">
        <f t="shared" si="5"/>
        <v>14851.901250000001</v>
      </c>
      <c r="E23" s="14">
        <v>8025.8029999999999</v>
      </c>
      <c r="F23" s="11">
        <f t="shared" si="0"/>
        <v>54.038892831986743</v>
      </c>
    </row>
    <row r="24" spans="1:6" s="7" customFormat="1" ht="15.75" customHeight="1" x14ac:dyDescent="0.25">
      <c r="A24" s="6" t="s">
        <v>18</v>
      </c>
      <c r="B24" s="9" t="s">
        <v>60</v>
      </c>
      <c r="C24" s="13">
        <f>SUM(C25:C28)</f>
        <v>104307.992</v>
      </c>
      <c r="D24" s="13">
        <f>C24/12*9</f>
        <v>78230.994000000006</v>
      </c>
      <c r="E24" s="13">
        <f>SUM(E25:E28)</f>
        <v>40686.695999999996</v>
      </c>
      <c r="F24" s="11">
        <f t="shared" si="0"/>
        <v>52.008409863742742</v>
      </c>
    </row>
    <row r="25" spans="1:6" x14ac:dyDescent="0.25">
      <c r="A25" s="5" t="s">
        <v>19</v>
      </c>
      <c r="B25" s="9" t="s">
        <v>61</v>
      </c>
      <c r="C25" s="14">
        <v>6744.3469999999998</v>
      </c>
      <c r="D25" s="15">
        <f t="shared" ref="D25:D28" si="6">C25/12*9</f>
        <v>5058.2602499999994</v>
      </c>
      <c r="E25" s="14">
        <v>6337.8519999999999</v>
      </c>
      <c r="F25" s="11">
        <f t="shared" si="0"/>
        <v>125.29707224929759</v>
      </c>
    </row>
    <row r="26" spans="1:6" x14ac:dyDescent="0.25">
      <c r="A26" s="5" t="s">
        <v>20</v>
      </c>
      <c r="B26" s="9" t="s">
        <v>62</v>
      </c>
      <c r="C26" s="14">
        <v>57239.525000000001</v>
      </c>
      <c r="D26" s="15">
        <f t="shared" si="6"/>
        <v>42929.643750000003</v>
      </c>
      <c r="E26" s="14">
        <v>18347.462</v>
      </c>
      <c r="F26" s="11">
        <f t="shared" si="0"/>
        <v>42.738444574211023</v>
      </c>
    </row>
    <row r="27" spans="1:6" x14ac:dyDescent="0.25">
      <c r="A27" s="5" t="s">
        <v>21</v>
      </c>
      <c r="B27" s="9" t="s">
        <v>63</v>
      </c>
      <c r="C27" s="14">
        <v>32083.17</v>
      </c>
      <c r="D27" s="15">
        <f t="shared" si="6"/>
        <v>24062.377499999999</v>
      </c>
      <c r="E27" s="14">
        <v>9867.8819999999996</v>
      </c>
      <c r="F27" s="11">
        <f t="shared" si="0"/>
        <v>41.009588516346732</v>
      </c>
    </row>
    <row r="28" spans="1:6" ht="21" customHeight="1" x14ac:dyDescent="0.25">
      <c r="A28" s="5" t="s">
        <v>22</v>
      </c>
      <c r="B28" s="9" t="s">
        <v>64</v>
      </c>
      <c r="C28" s="14">
        <v>8240.9500000000007</v>
      </c>
      <c r="D28" s="15">
        <f t="shared" si="6"/>
        <v>6180.7125000000005</v>
      </c>
      <c r="E28" s="14">
        <v>6133.5</v>
      </c>
      <c r="F28" s="11">
        <f t="shared" si="0"/>
        <v>99.23613175665426</v>
      </c>
    </row>
    <row r="29" spans="1:6" s="7" customFormat="1" x14ac:dyDescent="0.25">
      <c r="A29" s="6" t="s">
        <v>23</v>
      </c>
      <c r="B29" s="9" t="s">
        <v>65</v>
      </c>
      <c r="C29" s="13">
        <f>SUM(C30:C35)</f>
        <v>1085697.0719999999</v>
      </c>
      <c r="D29" s="13">
        <f>C29/12*9</f>
        <v>814272.804</v>
      </c>
      <c r="E29" s="13">
        <f>SUM(E30:E35)</f>
        <v>767718.848</v>
      </c>
      <c r="F29" s="11">
        <f t="shared" si="0"/>
        <v>94.282756863386538</v>
      </c>
    </row>
    <row r="30" spans="1:6" x14ac:dyDescent="0.25">
      <c r="A30" s="5" t="s">
        <v>24</v>
      </c>
      <c r="B30" s="9" t="s">
        <v>66</v>
      </c>
      <c r="C30" s="14">
        <v>379328.7</v>
      </c>
      <c r="D30" s="15">
        <f t="shared" ref="D30:D35" si="7">C30/12*9</f>
        <v>284496.52500000002</v>
      </c>
      <c r="E30" s="14">
        <v>251842.223</v>
      </c>
      <c r="F30" s="11">
        <f t="shared" si="0"/>
        <v>88.52207351214571</v>
      </c>
    </row>
    <row r="31" spans="1:6" x14ac:dyDescent="0.25">
      <c r="A31" s="5" t="s">
        <v>25</v>
      </c>
      <c r="B31" s="9" t="s">
        <v>67</v>
      </c>
      <c r="C31" s="14">
        <v>539015.66299999994</v>
      </c>
      <c r="D31" s="15">
        <f t="shared" si="7"/>
        <v>404261.74724999996</v>
      </c>
      <c r="E31" s="14">
        <v>393087.97100000002</v>
      </c>
      <c r="F31" s="11">
        <f t="shared" si="0"/>
        <v>97.23600456238816</v>
      </c>
    </row>
    <row r="32" spans="1:6" ht="15.75" x14ac:dyDescent="0.25">
      <c r="A32" s="12" t="s">
        <v>91</v>
      </c>
      <c r="B32" s="9" t="s">
        <v>92</v>
      </c>
      <c r="C32" s="14">
        <v>100816.109</v>
      </c>
      <c r="D32" s="15">
        <f t="shared" si="7"/>
        <v>75612.081749999998</v>
      </c>
      <c r="E32" s="14">
        <v>75025.251999999993</v>
      </c>
      <c r="F32" s="11">
        <f t="shared" si="0"/>
        <v>99.22389420259546</v>
      </c>
    </row>
    <row r="33" spans="1:6" ht="32.25" customHeight="1" x14ac:dyDescent="0.25">
      <c r="A33" s="5" t="s">
        <v>26</v>
      </c>
      <c r="B33" s="9" t="s">
        <v>68</v>
      </c>
      <c r="C33" s="14"/>
      <c r="D33" s="15">
        <f t="shared" si="7"/>
        <v>0</v>
      </c>
      <c r="E33" s="14"/>
      <c r="F33" s="11"/>
    </row>
    <row r="34" spans="1:6" ht="19.5" customHeight="1" x14ac:dyDescent="0.25">
      <c r="A34" s="5" t="s">
        <v>27</v>
      </c>
      <c r="B34" s="9" t="s">
        <v>69</v>
      </c>
      <c r="C34" s="14">
        <v>31691.599999999999</v>
      </c>
      <c r="D34" s="15">
        <f t="shared" si="7"/>
        <v>23768.7</v>
      </c>
      <c r="E34" s="14">
        <v>28813.547999999999</v>
      </c>
      <c r="F34" s="11">
        <f t="shared" si="0"/>
        <v>121.22475356245819</v>
      </c>
    </row>
    <row r="35" spans="1:6" ht="20.25" customHeight="1" x14ac:dyDescent="0.25">
      <c r="A35" s="5" t="s">
        <v>28</v>
      </c>
      <c r="B35" s="9" t="s">
        <v>70</v>
      </c>
      <c r="C35" s="14">
        <v>34845</v>
      </c>
      <c r="D35" s="15">
        <f t="shared" si="7"/>
        <v>26133.75</v>
      </c>
      <c r="E35" s="14">
        <v>18949.853999999999</v>
      </c>
      <c r="F35" s="11">
        <f t="shared" si="0"/>
        <v>72.511040321423451</v>
      </c>
    </row>
    <row r="36" spans="1:6" s="7" customFormat="1" x14ac:dyDescent="0.25">
      <c r="A36" s="6" t="s">
        <v>29</v>
      </c>
      <c r="B36" s="9" t="s">
        <v>71</v>
      </c>
      <c r="C36" s="13">
        <f>SUM(C37:C38)</f>
        <v>93375.985000000001</v>
      </c>
      <c r="D36" s="13">
        <f>C36/12*9</f>
        <v>70031.988750000004</v>
      </c>
      <c r="E36" s="13">
        <f>SUM(E37:E38)</f>
        <v>74419.167000000001</v>
      </c>
      <c r="F36" s="11">
        <f t="shared" si="0"/>
        <v>106.26453471949988</v>
      </c>
    </row>
    <row r="37" spans="1:6" x14ac:dyDescent="0.25">
      <c r="A37" s="5" t="s">
        <v>30</v>
      </c>
      <c r="B37" s="9" t="s">
        <v>72</v>
      </c>
      <c r="C37" s="14">
        <v>93375.985000000001</v>
      </c>
      <c r="D37" s="15">
        <f>C37/12*9</f>
        <v>70031.988750000004</v>
      </c>
      <c r="E37" s="14">
        <v>74419.167000000001</v>
      </c>
      <c r="F37" s="11">
        <f t="shared" si="0"/>
        <v>106.26453471949988</v>
      </c>
    </row>
    <row r="38" spans="1:6" ht="18.75" customHeight="1" x14ac:dyDescent="0.25">
      <c r="A38" s="5" t="s">
        <v>31</v>
      </c>
      <c r="B38" s="9" t="s">
        <v>73</v>
      </c>
      <c r="C38" s="14"/>
      <c r="D38" s="15"/>
      <c r="E38" s="14"/>
      <c r="F38" s="11"/>
    </row>
    <row r="39" spans="1:6" s="7" customFormat="1" x14ac:dyDescent="0.25">
      <c r="A39" s="6" t="s">
        <v>32</v>
      </c>
      <c r="B39" s="9" t="s">
        <v>74</v>
      </c>
      <c r="C39" s="13">
        <f>SUM(C40:C42)</f>
        <v>107031.818</v>
      </c>
      <c r="D39" s="13">
        <f>C39/12*9</f>
        <v>80273.863499999992</v>
      </c>
      <c r="E39" s="13">
        <f>SUM(E40:E42)</f>
        <v>54961.414000000004</v>
      </c>
      <c r="F39" s="11">
        <f t="shared" si="0"/>
        <v>68.467383533869665</v>
      </c>
    </row>
    <row r="40" spans="1:6" x14ac:dyDescent="0.25">
      <c r="A40" s="5" t="s">
        <v>33</v>
      </c>
      <c r="B40" s="9" t="s">
        <v>75</v>
      </c>
      <c r="C40" s="14">
        <v>805.58699999999999</v>
      </c>
      <c r="D40" s="15">
        <f t="shared" ref="D40:D42" si="8">C40/12*9</f>
        <v>604.19024999999999</v>
      </c>
      <c r="E40" s="14">
        <v>617.31700000000001</v>
      </c>
      <c r="F40" s="11">
        <f t="shared" si="0"/>
        <v>102.17261864123097</v>
      </c>
    </row>
    <row r="41" spans="1:6" ht="18.75" customHeight="1" x14ac:dyDescent="0.25">
      <c r="A41" s="5" t="s">
        <v>34</v>
      </c>
      <c r="B41" s="9" t="s">
        <v>76</v>
      </c>
      <c r="C41" s="14">
        <v>29547.200000000001</v>
      </c>
      <c r="D41" s="15">
        <f t="shared" si="8"/>
        <v>22160.400000000001</v>
      </c>
      <c r="E41" s="14">
        <v>12511.46</v>
      </c>
      <c r="F41" s="11">
        <f t="shared" si="0"/>
        <v>56.458637930723263</v>
      </c>
    </row>
    <row r="42" spans="1:6" x14ac:dyDescent="0.25">
      <c r="A42" s="5" t="s">
        <v>35</v>
      </c>
      <c r="B42" s="9" t="s">
        <v>77</v>
      </c>
      <c r="C42" s="14">
        <v>76679.031000000003</v>
      </c>
      <c r="D42" s="15">
        <f t="shared" si="8"/>
        <v>57509.273249999998</v>
      </c>
      <c r="E42" s="14">
        <v>41832.637000000002</v>
      </c>
      <c r="F42" s="11">
        <f t="shared" si="0"/>
        <v>72.740680999650792</v>
      </c>
    </row>
    <row r="43" spans="1:6" s="7" customFormat="1" ht="16.5" customHeight="1" x14ac:dyDescent="0.25">
      <c r="A43" s="6" t="s">
        <v>36</v>
      </c>
      <c r="B43" s="9" t="s">
        <v>78</v>
      </c>
      <c r="C43" s="13">
        <f>C44</f>
        <v>46453.557000000001</v>
      </c>
      <c r="D43" s="13">
        <f>C43/12*9</f>
        <v>34840.167750000001</v>
      </c>
      <c r="E43" s="13">
        <f>E44</f>
        <v>39563.703999999998</v>
      </c>
      <c r="F43" s="11">
        <f t="shared" si="0"/>
        <v>113.55773107607956</v>
      </c>
    </row>
    <row r="44" spans="1:6" x14ac:dyDescent="0.25">
      <c r="A44" s="5" t="s">
        <v>37</v>
      </c>
      <c r="B44" s="9" t="s">
        <v>79</v>
      </c>
      <c r="C44" s="14">
        <v>46453.557000000001</v>
      </c>
      <c r="D44" s="15">
        <f>C44/12*9</f>
        <v>34840.167750000001</v>
      </c>
      <c r="E44" s="14">
        <v>39563.703999999998</v>
      </c>
      <c r="F44" s="11">
        <f t="shared" si="0"/>
        <v>113.55773107607956</v>
      </c>
    </row>
    <row r="45" spans="1:6" s="7" customFormat="1" x14ac:dyDescent="0.25">
      <c r="A45" s="6" t="s">
        <v>38</v>
      </c>
      <c r="B45" s="9" t="s">
        <v>80</v>
      </c>
      <c r="C45" s="13">
        <f>SUM(C46:C47)</f>
        <v>3390</v>
      </c>
      <c r="D45" s="13">
        <f>C45/12*9</f>
        <v>2542.5</v>
      </c>
      <c r="E45" s="13">
        <f>SUM(E46:E47)</f>
        <v>1970</v>
      </c>
      <c r="F45" s="11">
        <f t="shared" si="0"/>
        <v>77.482792527040317</v>
      </c>
    </row>
    <row r="46" spans="1:6" x14ac:dyDescent="0.25">
      <c r="A46" s="5" t="s">
        <v>39</v>
      </c>
      <c r="B46" s="9" t="s">
        <v>81</v>
      </c>
      <c r="C46" s="14">
        <v>2500</v>
      </c>
      <c r="D46" s="15">
        <f t="shared" ref="D46:D47" si="9">C46/12*9</f>
        <v>1875</v>
      </c>
      <c r="E46" s="14">
        <v>1575</v>
      </c>
      <c r="F46" s="11">
        <f t="shared" si="0"/>
        <v>84</v>
      </c>
    </row>
    <row r="47" spans="1:6" ht="17.25" customHeight="1" x14ac:dyDescent="0.25">
      <c r="A47" s="5" t="s">
        <v>40</v>
      </c>
      <c r="B47" s="9" t="s">
        <v>82</v>
      </c>
      <c r="C47" s="14">
        <v>890</v>
      </c>
      <c r="D47" s="15">
        <f t="shared" si="9"/>
        <v>667.5</v>
      </c>
      <c r="E47" s="14">
        <v>395</v>
      </c>
      <c r="F47" s="11">
        <f t="shared" si="0"/>
        <v>59.176029962546814</v>
      </c>
    </row>
    <row r="48" spans="1:6" s="7" customFormat="1" ht="42.75" x14ac:dyDescent="0.25">
      <c r="A48" s="6" t="s">
        <v>41</v>
      </c>
      <c r="B48" s="9" t="s">
        <v>83</v>
      </c>
      <c r="C48" s="13">
        <f>SUM(C49:C51)</f>
        <v>60939.1</v>
      </c>
      <c r="D48" s="13">
        <f>C48/12*9</f>
        <v>45704.324999999997</v>
      </c>
      <c r="E48" s="13">
        <f>SUM(E49:E51)</f>
        <v>46431.334000000003</v>
      </c>
      <c r="F48" s="11">
        <f t="shared" si="0"/>
        <v>101.59067878149388</v>
      </c>
    </row>
    <row r="49" spans="1:6" ht="49.5" customHeight="1" x14ac:dyDescent="0.25">
      <c r="A49" s="5" t="s">
        <v>42</v>
      </c>
      <c r="B49" s="9" t="s">
        <v>84</v>
      </c>
      <c r="C49" s="14">
        <v>42931</v>
      </c>
      <c r="D49" s="15">
        <f t="shared" ref="D49:D51" si="10">C49/12*9</f>
        <v>32198.25</v>
      </c>
      <c r="E49" s="14">
        <v>32333.053</v>
      </c>
      <c r="F49" s="11">
        <f t="shared" si="0"/>
        <v>100.41866561070864</v>
      </c>
    </row>
    <row r="50" spans="1:6" ht="49.5" customHeight="1" x14ac:dyDescent="0.25">
      <c r="A50" s="5" t="s">
        <v>96</v>
      </c>
      <c r="B50" s="9" t="s">
        <v>97</v>
      </c>
      <c r="C50" s="14">
        <v>11212.1</v>
      </c>
      <c r="D50" s="15">
        <f t="shared" si="10"/>
        <v>8409.0750000000007</v>
      </c>
      <c r="E50" s="14">
        <v>9559</v>
      </c>
      <c r="F50" s="11">
        <f t="shared" si="0"/>
        <v>113.67480965504528</v>
      </c>
    </row>
    <row r="51" spans="1:6" x14ac:dyDescent="0.25">
      <c r="A51" s="5" t="s">
        <v>43</v>
      </c>
      <c r="B51" s="9" t="s">
        <v>85</v>
      </c>
      <c r="C51" s="14">
        <v>6796</v>
      </c>
      <c r="D51" s="15">
        <f t="shared" si="10"/>
        <v>5097</v>
      </c>
      <c r="E51" s="14">
        <v>4539.2809999999999</v>
      </c>
      <c r="F51" s="11">
        <f t="shared" si="0"/>
        <v>89.057896802040418</v>
      </c>
    </row>
    <row r="52" spans="1:6" s="7" customFormat="1" x14ac:dyDescent="0.25">
      <c r="A52" s="6" t="s">
        <v>44</v>
      </c>
      <c r="B52" s="10"/>
      <c r="C52" s="13">
        <f>C48+C45+C43+C39+C36+C29+C24+C18+C14+C12+C5</f>
        <v>1753733.29</v>
      </c>
      <c r="D52" s="13">
        <f>C52/12*9</f>
        <v>1315299.9675</v>
      </c>
      <c r="E52" s="17">
        <f>E48+E45+E43+E39+E36+E29+E24+E18+E14+E12+E5</f>
        <v>1177556.2759999998</v>
      </c>
      <c r="F52" s="11">
        <f t="shared" si="0"/>
        <v>89.527583448374088</v>
      </c>
    </row>
  </sheetData>
  <mergeCells count="2">
    <mergeCell ref="A1:F1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2018-10-09T11:28:10Z</dcterms:modified>
</cp:coreProperties>
</file>