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Рафис\Desktop\Мои документы\Отчет по дорожной карте 2017 год\Отчет за 2017 год\"/>
    </mc:Choice>
  </mc:AlternateContent>
  <bookViews>
    <workbookView xWindow="240" yWindow="156" windowWidth="19320" windowHeight="7896"/>
  </bookViews>
  <sheets>
    <sheet name="Приложение" sheetId="1" r:id="rId1"/>
  </sheets>
  <definedNames>
    <definedName name="Z_4FAAA6B6_6723_488C_A92C_3617A58E2A86_.wvu.PrintArea" localSheetId="0" hidden="1">Приложение!$A$1:$H$202</definedName>
    <definedName name="Z_4FAAA6B6_6723_488C_A92C_3617A58E2A86_.wvu.PrintTitles" localSheetId="0" hidden="1">Приложение!$3:$5</definedName>
    <definedName name="_xlnm.Print_Titles" localSheetId="0">Приложение!$3:$5</definedName>
    <definedName name="_xlnm.Print_Area" localSheetId="0">Приложение!$A$1:$H$207</definedName>
  </definedNames>
  <calcPr calcId="162913"/>
  <customWorkbookViews>
    <customWorkbookView name="Колесникова Людмила Михайловна - Личное представление" guid="{4FAAA6B6-6723-488C-A92C-3617A58E2A86}" mergeInterval="0" personalView="1" maximized="1" windowWidth="1916" windowHeight="855" activeSheetId="1"/>
  </customWorkbookViews>
</workbook>
</file>

<file path=xl/calcChain.xml><?xml version="1.0" encoding="utf-8"?>
<calcChain xmlns="http://schemas.openxmlformats.org/spreadsheetml/2006/main">
  <c r="G94" i="1" l="1"/>
  <c r="E166" i="1" l="1"/>
  <c r="E131" i="1"/>
  <c r="G100" i="1" l="1"/>
  <c r="F94" i="1"/>
  <c r="F100" i="1" s="1"/>
  <c r="G81" i="1"/>
  <c r="F81" i="1"/>
  <c r="G78" i="1"/>
  <c r="F78" i="1"/>
  <c r="G75" i="1"/>
  <c r="F75" i="1"/>
  <c r="G70" i="1"/>
  <c r="F70" i="1"/>
  <c r="G66" i="1"/>
  <c r="F66" i="1"/>
  <c r="G58" i="1"/>
  <c r="G52" i="1" s="1"/>
  <c r="F58" i="1"/>
  <c r="F52" i="1" s="1"/>
  <c r="G45" i="1"/>
  <c r="F45" i="1"/>
  <c r="G42" i="1"/>
  <c r="F42" i="1"/>
  <c r="G36" i="1"/>
  <c r="F36" i="1"/>
  <c r="G30" i="1"/>
  <c r="F30" i="1"/>
  <c r="G25" i="1"/>
  <c r="G20" i="1" s="1"/>
  <c r="F25" i="1"/>
  <c r="F20" i="1" s="1"/>
  <c r="G21" i="1"/>
  <c r="F21" i="1"/>
  <c r="G13" i="1"/>
  <c r="F13" i="1"/>
  <c r="G9" i="1"/>
  <c r="F9" i="1"/>
  <c r="F8" i="1" s="1"/>
  <c r="G8" i="1" l="1"/>
  <c r="G91" i="1" s="1"/>
  <c r="G101" i="1" s="1"/>
  <c r="F91" i="1" l="1"/>
  <c r="G199" i="1"/>
  <c r="F199" i="1"/>
  <c r="G166" i="1"/>
  <c r="F166" i="1"/>
  <c r="G161" i="1"/>
  <c r="F161" i="1"/>
  <c r="F101" i="1" l="1"/>
  <c r="G118" i="1"/>
  <c r="G131" i="1" s="1"/>
  <c r="F118" i="1"/>
  <c r="F131" i="1" s="1"/>
  <c r="D118" i="1"/>
  <c r="G136" i="1"/>
  <c r="G135" i="1" s="1"/>
  <c r="G142" i="1" s="1"/>
  <c r="F136" i="1"/>
  <c r="F135" i="1" s="1"/>
  <c r="F142" i="1" s="1"/>
  <c r="G110" i="1" l="1"/>
  <c r="F110" i="1"/>
  <c r="F113" i="1" l="1"/>
  <c r="F200" i="1" s="1"/>
  <c r="F201" i="1" s="1"/>
  <c r="G113" i="1" l="1"/>
  <c r="G200" i="1" s="1"/>
  <c r="G201" i="1" s="1"/>
</calcChain>
</file>

<file path=xl/comments1.xml><?xml version="1.0" encoding="utf-8"?>
<comments xmlns="http://schemas.openxmlformats.org/spreadsheetml/2006/main">
  <authors>
    <author>Ольга</author>
  </authors>
  <commentList>
    <comment ref="B29" authorId="0" shapeId="0">
      <text>
        <r>
          <rPr>
            <sz val="9"/>
            <color indexed="81"/>
            <rFont val="Tahoma"/>
            <family val="2"/>
            <charset val="204"/>
          </rPr>
          <t>новое мероприятие</t>
        </r>
      </text>
    </comment>
  </commentList>
</comments>
</file>

<file path=xl/sharedStrings.xml><?xml version="1.0" encoding="utf-8"?>
<sst xmlns="http://schemas.openxmlformats.org/spreadsheetml/2006/main" count="516" uniqueCount="344">
  <si>
    <t>№ п/п</t>
  </si>
  <si>
    <t xml:space="preserve">Наименование мероприятия </t>
  </si>
  <si>
    <t>Сроки выполнения мероприятия</t>
  </si>
  <si>
    <t>Паспортизация учреждений и выявление неэффективных расходов на их содержание</t>
  </si>
  <si>
    <t>Оптимизация социальных выплат и льгот населению, предоставляемых без учета адресности и нуждаемости</t>
  </si>
  <si>
    <t>Анализ расходов на формирование и содержание автопарка и замена дорогостоящих автомобилей на более экономичные в целях снижения расходов на их обслуживание</t>
  </si>
  <si>
    <t>Внедрение систем нормирования труда</t>
  </si>
  <si>
    <t>Регламентация порядка и повышение эффективности  использования средств, получаемых от приносящей доход деятельности</t>
  </si>
  <si>
    <t>Инвентаризация договоров аренды, обеспечение поступления арендной платы в полном объеме и на рыночных условиях</t>
  </si>
  <si>
    <t>Установление и применение нормативов обслуживания (на душу населения, на работника и т.п.)</t>
  </si>
  <si>
    <t>Установление и применение нормативов затрат на выполнение муниципальных функций</t>
  </si>
  <si>
    <t>Оптимизация учреждений (структурных подразделений), оказывающих  непрофильные мунуслуги, выполняющих непрофильные работы, или услуги (работы), маловостребованные населением</t>
  </si>
  <si>
    <t xml:space="preserve">Выявление  неиспользуемого муниципального имущества, а также земельных участков,   принятие мер  по  их реализации  или  сдаче в  аренду </t>
  </si>
  <si>
    <t>Реализация имущества учреждений, не являющегося необходимым для осуществления полномочий МО</t>
  </si>
  <si>
    <t>ИТОГО</t>
  </si>
  <si>
    <t>Привлечение негосударственных организаций к оказанию муниципальных услуг (выполнению работ)</t>
  </si>
  <si>
    <t>Внедрение управленческого учета и системы бюджетирования в разрезе каждого предприятия</t>
  </si>
  <si>
    <t xml:space="preserve">Установление и применение нормативов не операционных (управленческих, непроизводственных и т.д.) затрат (без ФОТ и платежей во внебюджетные фонды) </t>
  </si>
  <si>
    <t>Привлечение сторонних организаций и физических лиц к оказанию услуг (выполнению работ), в том числе аутсорсинг услуг</t>
  </si>
  <si>
    <t>Применение нормативов прямых финансовых (плановых) затрат на выполнение уставной деятельности в разрезе каждого вида  работ и услуг (без ФОТ и платежей во внебюджетные фонды)</t>
  </si>
  <si>
    <t>Разработка критериев эффективности действующих МУП в разрезе видов осуществляемой экономической деятельности</t>
  </si>
  <si>
    <t xml:space="preserve">Разработка критериев эффективности по каждой образуемой группе МУП </t>
  </si>
  <si>
    <t xml:space="preserve">Оптимизация структуры и предельной численности работников управленческого аппарата МУПа </t>
  </si>
  <si>
    <t>Установление доли расходов производственного и управленческого персонала МУПа</t>
  </si>
  <si>
    <t>Установление доли расходов обособленных рабочих подразделений управленческого аппарата центрального офиса МУПа</t>
  </si>
  <si>
    <t xml:space="preserve">Нормирование расходов в части:
- приобретения автомобилей;
- затрат на ГСМ;
- содержания (закупка запчастей, страхование, техосмотры и т.д.)
</t>
  </si>
  <si>
    <t>Реализация МУП и изъятие имущества МУПов, не являющегося необходимым для осуществления уставной деятельности</t>
  </si>
  <si>
    <t>Применение механизмов государственно-частного партнерства в условиях развития производственной деятельности МУП в рамках текущих расходов</t>
  </si>
  <si>
    <t xml:space="preserve">Осуществление контроля совещательным органом МУП целевого использования средств в соответствии с утвержденными программами развития и разработанными бизнес-планами </t>
  </si>
  <si>
    <t>Организация системы мониторинга расчетов с бюджетом крупнейших налогоплательщиков и взаимодействия с ними по увеличению поступлений в бюджет</t>
  </si>
  <si>
    <t>Активизация работы комиссий по легализации объектов налогообложения</t>
  </si>
  <si>
    <t>Осуществление мероприятий по погашению дебиторской задолженности в бюджет</t>
  </si>
  <si>
    <t>Проведение оценки эффективности налоговых льгот и ставок налогов по местным налогам</t>
  </si>
  <si>
    <t xml:space="preserve">Принятие мер по увеличению неналоговых доходов в консолидированный бюджет муниципального района (городского округа)
</t>
  </si>
  <si>
    <t>Совершенствование нормативных актов органов местного самоуправления по налогам и сборам</t>
  </si>
  <si>
    <t xml:space="preserve">Проведение мероприятий по выявлению собственников земельных участков и другого недвижимого имущества и привлечения их к налогообложению, содействие в оформлении прав собственности на земельные участки и имущество физическими лицами
</t>
  </si>
  <si>
    <t>Выявление используемых не по целевому назначению (неиспользуемых) земель сельскохозяйственного назначения для применения к ним повышенной ставки налога</t>
  </si>
  <si>
    <t>Введение мониторинга эффективности администрирования неналоговых доходов</t>
  </si>
  <si>
    <t>Организация работы по выявлению и пресечению фактов осуществления предпринимательской деятельности без регистрации</t>
  </si>
  <si>
    <t xml:space="preserve">Мероприятия по увеличению доходов от субъектов малого и среднего предпринимательства, предусмотрев при этом обязательство субъектов малого и среднего предпринимательства по созданию новых рабочих мест (расшифровать) и увеличению поступления доходов в местный бюджет
</t>
  </si>
  <si>
    <t xml:space="preserve">Приведение структуры органов местного самоуправления и численности работников указанных органов в соответствие с требованиями, установленными постановлением Правительства Республики Башкортостан от 13 сентября 2013 года № 423  «О нормативах формирования расходов на содержание органов местного самоуправления муниципальных образований Республики Башкортостан»
</t>
  </si>
  <si>
    <t>Мероприятия по укрупнению сельских поселений, путем присоединения поселений с численностью менее 1500 человек к более крупному</t>
  </si>
  <si>
    <t>Оптимизация сметной стоимости объектов капитального строительства муниципальной собственности</t>
  </si>
  <si>
    <t>Формирование МУПов в однородные группы в целях оптимизации неэффективных МУП</t>
  </si>
  <si>
    <t>Проведение работы  по снижению стоимости работ на 1 км дорог</t>
  </si>
  <si>
    <t>Проведение инвентаризации незавершенных объектов капитального строительства и определение перечня объектов:</t>
  </si>
  <si>
    <t>1.1.</t>
  </si>
  <si>
    <t>1.2.</t>
  </si>
  <si>
    <t>1.3.</t>
  </si>
  <si>
    <t>………………………… (прочие мероприятия)</t>
  </si>
  <si>
    <t>Организация мониторинга поступлений налоговых и неналоговых доходов в местный бюджет</t>
  </si>
  <si>
    <t>Пофакторный анализ поступлений налоговых и неналоговых доходов в бюджет</t>
  </si>
  <si>
    <t>2.1.</t>
  </si>
  <si>
    <t xml:space="preserve">Принятие мер по расширению налогооблагаемой базы 
</t>
  </si>
  <si>
    <t>Развития производства и создания новых рабочих мест</t>
  </si>
  <si>
    <t>2.1.1.</t>
  </si>
  <si>
    <t>2.1.2.</t>
  </si>
  <si>
    <t>2.1.3.</t>
  </si>
  <si>
    <t>1.1.1.</t>
  </si>
  <si>
    <t>1.1.2.</t>
  </si>
  <si>
    <t>6.1.</t>
  </si>
  <si>
    <t>6.2.</t>
  </si>
  <si>
    <t>Анализ эффективности установленных льгот</t>
  </si>
  <si>
    <t>6.3.</t>
  </si>
  <si>
    <t>Анализ эффективности планируемых льгот</t>
  </si>
  <si>
    <t>Принятие решения по льготам</t>
  </si>
  <si>
    <t>6.4.</t>
  </si>
  <si>
    <t>3.1.</t>
  </si>
  <si>
    <t>Установление перечня крупнейших налогоплательщиков</t>
  </si>
  <si>
    <t>3.2.</t>
  </si>
  <si>
    <t>Получение согласия от налогоплательщиков на представление данных об уплате ими налогов и сборов в бюджет</t>
  </si>
  <si>
    <t>Меры по актуализации информации о налоговой базе</t>
  </si>
  <si>
    <t>1.2.1.</t>
  </si>
  <si>
    <t>1.2.2.</t>
  </si>
  <si>
    <t>1.2.3.</t>
  </si>
  <si>
    <t>1.3.1.</t>
  </si>
  <si>
    <t>1.3.2.</t>
  </si>
  <si>
    <t>3.3.</t>
  </si>
  <si>
    <t>Организация мониторинга поступлений в бюджет от крупнейших налогоплательщиков</t>
  </si>
  <si>
    <t>3.4.</t>
  </si>
  <si>
    <t>Организация рабочих встреч</t>
  </si>
  <si>
    <t>3.5.</t>
  </si>
  <si>
    <t>4.1.</t>
  </si>
  <si>
    <t>4.2.</t>
  </si>
  <si>
    <t>Организация межведомственного информационного обмена для работы комиссий</t>
  </si>
  <si>
    <t>Проведение заседаний комиссий</t>
  </si>
  <si>
    <t>4.3.</t>
  </si>
  <si>
    <t>Установление контроля за выполнением решений комиссий</t>
  </si>
  <si>
    <t>4.4.</t>
  </si>
  <si>
    <t>5.1.</t>
  </si>
  <si>
    <t>Организация мониторинга дебиторской задолженности в бюджет</t>
  </si>
  <si>
    <t>5.2.</t>
  </si>
  <si>
    <t>6.5.</t>
  </si>
  <si>
    <t>8.1.</t>
  </si>
  <si>
    <t>8.2.</t>
  </si>
  <si>
    <t xml:space="preserve">Оценка эффективности установленной ставки по отчислениям части прибыли, остающейся после уплаты налогов и иных обязательных платежей муниципальных унитарных предприятий </t>
  </si>
  <si>
    <t>Оценка выпадающих доходов при внесении изменений в нормативные акты по налогам и сборам</t>
  </si>
  <si>
    <t>Организация мониторинга поступлений в бюджет от муниципальных унитарных предприятий</t>
  </si>
  <si>
    <t>8.3.</t>
  </si>
  <si>
    <t>9.1.</t>
  </si>
  <si>
    <t>Определение выпадающих доходов бюджета от установления коэффициента К2 для налогоплательщиков, уплачивающих ЕНВД, по отдельным категориям</t>
  </si>
  <si>
    <t>9.2.</t>
  </si>
  <si>
    <t>Оценка эффективности применения коэффициента К2 для налогоплательщиков, уплачивающих ЕНВД, по отдельным категориям</t>
  </si>
  <si>
    <t>9.3.</t>
  </si>
  <si>
    <t>Принятие решений по изменению коэффициента К2</t>
  </si>
  <si>
    <t>10.1.</t>
  </si>
  <si>
    <t>Работа с должниками-налогоплательщиками</t>
  </si>
  <si>
    <t>10.2.</t>
  </si>
  <si>
    <t>11.1.</t>
  </si>
  <si>
    <t>11.2.</t>
  </si>
  <si>
    <t>Создание актуальной информационной базы о земельных участках сельскохозяйственного назначения</t>
  </si>
  <si>
    <t>12.1.</t>
  </si>
  <si>
    <t>Анализ исполнения планов мобилизации администраторами доходов в бюджет</t>
  </si>
  <si>
    <t>12.2.</t>
  </si>
  <si>
    <t>Оперативные межведомственные совещания с администраторами доходов по проблемным вопросам</t>
  </si>
  <si>
    <t>12.3.</t>
  </si>
  <si>
    <t>2.2.</t>
  </si>
  <si>
    <t>2.3.</t>
  </si>
  <si>
    <t>Оценка выпадающих доходов местных бюджетов, в том числе в связи с:</t>
  </si>
  <si>
    <t xml:space="preserve"> изменением налоговой базы (регистрации, перерегистрации, ликвидации, реорганизации налогоплательщиков и др.)</t>
  </si>
  <si>
    <t xml:space="preserve">оспариванием в судах (налоговой базы, ставок и льгот и др.) </t>
  </si>
  <si>
    <t>инвентаризация договоров на освещение деятельности органов власти, распространению социально значимой информации на телевидении и внесение в них изменений в части определения количества часов вещания и их стоимости с целью сокращения расходов бюджета</t>
  </si>
  <si>
    <t>Преобразование МУ в организации иных организационно-правовых форм : (расшифровать с указанием учреждениий - каждое учреждение отдельным мероприятием)</t>
  </si>
  <si>
    <t>Проведение работ по оформлению дорог в муниципальную собственность в порядке, установленном законодательством</t>
  </si>
  <si>
    <t>Оптимизация расходов на средства массовой информации:</t>
  </si>
  <si>
    <t>2.2.1.</t>
  </si>
  <si>
    <t>2.2.2.</t>
  </si>
  <si>
    <t>2.2.3.</t>
  </si>
  <si>
    <t>Организация мониторинга достижения плановых показателей работы комиссии по легализации объектов налогообложения</t>
  </si>
  <si>
    <t>4.5.</t>
  </si>
  <si>
    <t>Проведение оценки эффективности установленных пониженных ставок и льгот по арендным платежам за земельные участки и муниципальное имущество</t>
  </si>
  <si>
    <t>организация и ведение реестра заключенных на льготных условиях договоров аренды</t>
  </si>
  <si>
    <t>анализ состояния расчетов с бюджетом по договорам аренды, заключенным на льготных условиях</t>
  </si>
  <si>
    <t>оценка выпадающих доходов бюджета и эффективности установленных пониженных ставок и льгот по арендным платежам за земельные участки и муниципальное имущество</t>
  </si>
  <si>
    <t>Реализация Соглашения заключенного с Управлением Росреестра по Республике Башкортостан о взаимодействии между органом, осуществляющим государственный земельный надзор и органом, осуществляющим муниципальный земельный контроль</t>
  </si>
  <si>
    <t>Осуществление органами муниципального контроля Республики Башкортостан проверок, осмотров (обследований) земельных участков во взаимодействии с контрольно-надзорными органами по выявлению нарушений в части использования земель не по целевому назначению и разрешенному использованию, выявлению самовольного занятия земельных участков или части земельных участков, в том числе использования земельного участка лицом, не имеющим предусмотренных законодательством Российской Федерации прав на земельный участок, выявлению бесхозяйных объектов недвижимости</t>
  </si>
  <si>
    <t>Совершенствование самообложения на территории муниципального образования</t>
  </si>
  <si>
    <t>Организация мониторинга численности субъектов малого бизнеса, в том числе налогоплательщиков ЕНВД, УСН, ЕСХН, патента</t>
  </si>
  <si>
    <t>Проведение разъяснительной работы по видам деятельности, подпадающим под налогообложение по специальным налоговым режимам</t>
  </si>
  <si>
    <t>Обеспечение роста численности налогоплательщиков, уплачивающих налоги по специальным режимам</t>
  </si>
  <si>
    <t xml:space="preserve">Применение единых нормативов финансовых затрат на оказание муниципальных услуг </t>
  </si>
  <si>
    <t>5.1.1.</t>
  </si>
  <si>
    <t>5.1.2.</t>
  </si>
  <si>
    <t>5.1.3.</t>
  </si>
  <si>
    <t>7.3.</t>
  </si>
  <si>
    <t>Обеспечение занятости трудоспособного населения</t>
  </si>
  <si>
    <t>ВСЕГО (доходы + расходы)</t>
  </si>
  <si>
    <t>Оптимизация расходов на организацию и проведение праздничных и досуговых мероприятий</t>
  </si>
  <si>
    <t>Приведение категории льготников по обеспечению питанием в сфере образования в соответствие с категориями, установленными пунктом 3 статьи 65 Федерального закона № 273-ФЗ «Об образовании в Российской Федерации»</t>
  </si>
  <si>
    <t>Активизация муниципального земельного контроля в целях выявления нарушений земельного законодательства при недропользовании</t>
  </si>
  <si>
    <t>Организация проведения рейдовых проверок по местам разработки карьеров и добычи общераспространенных полезных ископаемых в целях выявления нарушений действующего законодательства в сфере недропользования</t>
  </si>
  <si>
    <t>2.3</t>
  </si>
  <si>
    <t>Оказание содействия Министерству земельных и имущественных отношений Республики Башкортостан в организации и проведении работ по определению вида фактического использования зданий(строений, сооружений) и нежилых помещений для целей налогообложения</t>
  </si>
  <si>
    <t>Проведение межведомственными комиссиями в муниципальных образованиях обходов в целях выявления фактов не оформления трудовых отношений с работниками, сокрытия заработной платы</t>
  </si>
  <si>
    <t xml:space="preserve">Ведение реестра налоговых льгот и пониженных налоговых ставок по земельному налогу и налогу на имущество физических лиц </t>
  </si>
  <si>
    <t>6.6</t>
  </si>
  <si>
    <t>Разработка методики оценки эффективности льгот</t>
  </si>
  <si>
    <t>7.1.</t>
  </si>
  <si>
    <t>7.1.1.</t>
  </si>
  <si>
    <t>7.1.2.</t>
  </si>
  <si>
    <t>7.1.3.</t>
  </si>
  <si>
    <t>7.2.</t>
  </si>
  <si>
    <t>7.3.1.</t>
  </si>
  <si>
    <t>7.3.2.</t>
  </si>
  <si>
    <t>7.3.3.</t>
  </si>
  <si>
    <t>7.4.</t>
  </si>
  <si>
    <t>7.5.</t>
  </si>
  <si>
    <t>7.6.</t>
  </si>
  <si>
    <t>7.7.</t>
  </si>
  <si>
    <t>12.4.</t>
  </si>
  <si>
    <t>9.4</t>
  </si>
  <si>
    <t>Выявление собственников земельных участков и другого недвижимого имущества в целях привлечения их к налогообложению. Обеспечение устранения нарушений земельного законодательства</t>
  </si>
  <si>
    <t xml:space="preserve">Установление недостающих учетных характеристик объектов недвижимости, содержащихся в Едином государственном реестре недвижимости
</t>
  </si>
  <si>
    <t>4.1</t>
  </si>
  <si>
    <t>уборка помещений (уборщик помещений)</t>
  </si>
  <si>
    <t>4.2</t>
  </si>
  <si>
    <t>охрана зданий и помещений (вахтер, сторож)</t>
  </si>
  <si>
    <t>4.3</t>
  </si>
  <si>
    <t>техническое обслуживание зданий (рабочий по обслуживанию зданий, дворник, слесарь, электромонтер, столяр, рабочий,  завхоз, кладовщик и  пр.)</t>
  </si>
  <si>
    <t>4.4</t>
  </si>
  <si>
    <t>организация питания (завхоз, кладовщик, повар, калькулятор, рабочий)</t>
  </si>
  <si>
    <t>4.5</t>
  </si>
  <si>
    <t>обслуживание котельных (истопник, кочегар, оператор котельной)</t>
  </si>
  <si>
    <t>4.6</t>
  </si>
  <si>
    <t>4.7</t>
  </si>
  <si>
    <t>транспортное обслуживание (водитель)</t>
  </si>
  <si>
    <t>4.8</t>
  </si>
  <si>
    <t>уход за инвентарем (машинист (рабочий) по стирке белья, прачка,  швея, кастелянша и другие)</t>
  </si>
  <si>
    <t>Создание образовательных центров путем присоединения к школе детского сада, других школ и учреждений дополнительного образования(расшифровать с указанием учреждениий - каждое учреждение отдельным мероприятием)</t>
  </si>
  <si>
    <t>которые необходимо реализовать  в установленном порядке</t>
  </si>
  <si>
    <t>строительство (реконструкцию) которых следует продолжить с привлечением средств частных инвесторов на условиях МЧП</t>
  </si>
  <si>
    <t>строительство (реконструкцию) которых необходимо приостановить</t>
  </si>
  <si>
    <t>в том числе:</t>
  </si>
  <si>
    <t>Усиление земельного контроля за целевым использованием земель</t>
  </si>
  <si>
    <t>обеспечение темпов роста поступлений НДФЛ темпам роста фонда заработной платы</t>
  </si>
  <si>
    <t>обеспечение создания актуальной налоговой базы по налогу на имущество физических лиц (от кадастровой стоимости)</t>
  </si>
  <si>
    <t>проведение инвентаризации имущества на территории муниципального района (городского округа) по вопросу постановки на налоговый учет</t>
  </si>
  <si>
    <t>проведение работы по обеспечению полноты налогового учета</t>
  </si>
  <si>
    <t>организация мониторинга численности населения занятого в экономике, в том числе среди трудоспособного населения</t>
  </si>
  <si>
    <t>получение согласия от муниципальных унитарных предприятий на представление данных об уплате ими налогов и сборов в бюджет</t>
  </si>
  <si>
    <t>организация мониторинга поступлений в бюджет от муниципальных унитарных предприятий</t>
  </si>
  <si>
    <t>организация рабочих встреч</t>
  </si>
  <si>
    <t>Обеспечение соблюдения норм законодательства в части введения самообложения</t>
  </si>
  <si>
    <t>Изучение передового опыта самообложения граждан муниципальных образований других субъектов Российской Федерации</t>
  </si>
  <si>
    <t>Проведение разъяснительной работы по повышению гражданской активности в самообложении</t>
  </si>
  <si>
    <t>Организация контроля, учета и оценки эффективности использования средств самообложения граждан</t>
  </si>
  <si>
    <t>Организация трехстороннего взаимодействия (ОМСУ - предприятие - ведомство) по обеспечению роста экономики и поступлений в бюджет</t>
  </si>
  <si>
    <t>Организация встреч с малым бизнесом по вопросам развития экономики и росту поступлениий в бюджет</t>
  </si>
  <si>
    <t>Мероприятия по управлению инвестициями, капитальными вложениями и дорожным хозяйством</t>
  </si>
  <si>
    <t xml:space="preserve">проведение анализа расходов на информационное освещение деятельности муниципальных органов власти, принятие мер по их оптимизации
</t>
  </si>
  <si>
    <t>внесние соответствующих изменений в уставы муниципальных районов в части публикации в приоритетном порядке муниципальных правовых актов органов местного самоуправления на сайтах администрации</t>
  </si>
  <si>
    <t>I Повышение доходного потенциала муниципального образования</t>
  </si>
  <si>
    <t>II Развитие предпринимательства</t>
  </si>
  <si>
    <t>Раздел 1. Мероприятия, направленные на рост доходов местного бюджета</t>
  </si>
  <si>
    <t>Повышение эффективности труда:</t>
  </si>
  <si>
    <t>оптимизация структуры и численности работников подведомственных учреждений</t>
  </si>
  <si>
    <t>переход на "эффективный контракт"</t>
  </si>
  <si>
    <t>внедрение систем нормирования труда</t>
  </si>
  <si>
    <t>ИТОГО ПО ДОХОДАМ</t>
  </si>
  <si>
    <t>ИТОГО ПО РАСХОДАМ</t>
  </si>
  <si>
    <t xml:space="preserve">Инициация процедуры принятия объектов, по которым не удалось выявить собственника (бесхозяйные объекты), 
в муниципальную собственность
</t>
  </si>
  <si>
    <t>Регулярный мониторинг соблюдения нормативов  формирования расходов на содержание органов местного самоуправления, расходов на оплату труда указанных органов</t>
  </si>
  <si>
    <t>2017-2020</t>
  </si>
  <si>
    <t>Ежеквартальное предоставление информации в МФ РБ о содержании органов местного самоуправления</t>
  </si>
  <si>
    <t>Осуществление контроля за соблюдением нормативов общей площади объектов нежилого фонда, предоставляемых органам местного самоуправления для использования под административные нужды</t>
  </si>
  <si>
    <t>Меры по оптимизации численности работников Управления сельского хозяйства администрации муниципального района</t>
  </si>
  <si>
    <t>Установление дифференцированного подхода к снижению размера выплат стимулирующего характера муниципальным служащим и работникам учреждений</t>
  </si>
  <si>
    <t>Создание централизованных бухгалтерий для ведения бухгалтерского учета бюджетов сельских поселений</t>
  </si>
  <si>
    <t>Разработка нормативов обслуживания (на душу населения, на работников и т.п.) для учреждений культуры, образования, спорта, молодежной политики, МБУ ИКЦ, МКУ ЕДДС</t>
  </si>
  <si>
    <t>Повышение качества услуг, повышение эффективности бюджетных расходов</t>
  </si>
  <si>
    <t>Сокращение бюджетного финансирования, увеличение расходов за счет внебюджетной деятельности</t>
  </si>
  <si>
    <t>Оптимизация бюджетных расходов Муниципального бюджетного учреждения "Информационно - консультационный центр" на выполнение муниципального задания (сокращение расходов муниципального бюджета путем планомерного замещения внебюджетными источниками)</t>
  </si>
  <si>
    <t>Сокращение неэффективных расходов</t>
  </si>
  <si>
    <t>Повышение качества услуг</t>
  </si>
  <si>
    <t xml:space="preserve">Передача непрофильных функций органов местного самоуправления на аутсорсинг (в части уборки помещений, охраны), в том числе по видам закупаемых услуг:* 
</t>
  </si>
  <si>
    <t>охрана зданий и помещений (сторож)</t>
  </si>
  <si>
    <t>Постоянно</t>
  </si>
  <si>
    <t xml:space="preserve">Передача непрофильных функций бюджетных и автономных учреждений на аутсорсинг (в части организации теплоснабжения, организации питания, уборки помещений, транспортного обеспечения обучающихся и т.д.), в том числе по видам закупаемых услуг:* 
</t>
  </si>
  <si>
    <t>Повышение эффективности бюджетных расходов</t>
  </si>
  <si>
    <t>Преобразование МУП Архитектурно-планировочное бюро" в МБУ "Архитектура и градостроительство"</t>
  </si>
  <si>
    <t>соблюдение предельной доли расходов на оплату труда АУП и вспомогательного персонала в фонде оплаты труда учреждения не более 40%</t>
  </si>
  <si>
    <t>Сокращение расходов на содержание органов местного самоуправления сельских поселений</t>
  </si>
  <si>
    <t xml:space="preserve">Повышение эффективности работы </t>
  </si>
  <si>
    <t>Сокращение нерезультативных расходов</t>
  </si>
  <si>
    <t>Сокращение расходов на АУП в УСХ</t>
  </si>
  <si>
    <t>3.1</t>
  </si>
  <si>
    <t>3.1.1</t>
  </si>
  <si>
    <t>3.1.2</t>
  </si>
  <si>
    <t>Временное приостановление (прекращение) деятельности отдельных муниципальных учреждений, в том числе:</t>
  </si>
  <si>
    <t xml:space="preserve">Временное приостановление(прекращение) деятельности филиала МОБУ СОШ с.Дарьино мр Мелеузовский район-НОШ д.Васильевка </t>
  </si>
  <si>
    <t xml:space="preserve">Временное приостановление(прекращение) деятельности филиала МОБУ СОШ д.Сарышево мр Мелеузовский район-НОШ д.Иштуганово </t>
  </si>
  <si>
    <t>прочие услуги (прочий обслуживающий персонал)(гардеробщик)</t>
  </si>
  <si>
    <t>Оптимизация неэффективных расходов в муниципальных учреждениях</t>
  </si>
  <si>
    <t>Обеспечение темпов роста поступлений налогов на совокупный доход не ниже среднего темпа роста по республике (107,7%)</t>
  </si>
  <si>
    <t>1.1.3.</t>
  </si>
  <si>
    <t>Обеспечение темпов роста поступлений неналоговых доходов не ниже среднего темпа роста по республике</t>
  </si>
  <si>
    <t>увеличение поступлений в бюджет</t>
  </si>
  <si>
    <t>увеличение налогооблагаемой базы по земельному налогу</t>
  </si>
  <si>
    <t>создание 17 дополнительных рабочих мест на действующих предприятиях по виду деятельности обрабатывающее производство и деятельности в сфере организации отдыха и развлечений</t>
  </si>
  <si>
    <t>создание 20 дополнительных рабочих мест на новых предприятиях по виду деятельности "строительство" и виду "деятельность спортивных объектов"</t>
  </si>
  <si>
    <t>создание 22 рабочих мест за счет реализации инвестиционного проекта " Реконструкция и модернизация комбината по производству сыра и цельно-молочной продукции"</t>
  </si>
  <si>
    <t>2018-2020</t>
  </si>
  <si>
    <t>мониторинг численности</t>
  </si>
  <si>
    <t xml:space="preserve">обеспечение роста занятости трудоспособного населения
(на 200 человек)
</t>
  </si>
  <si>
    <t>снижение количества официально зарегистрированных безработных (на 9 человек)</t>
  </si>
  <si>
    <t>увеличение налогооблагаемой базы</t>
  </si>
  <si>
    <t>информационное взаимодействие</t>
  </si>
  <si>
    <t>выявление резервов увеличения поступлений в бюджет</t>
  </si>
  <si>
    <t>ведение реестра</t>
  </si>
  <si>
    <t>методическое обеспечение</t>
  </si>
  <si>
    <t>установление перечня плательщиков</t>
  </si>
  <si>
    <t xml:space="preserve">Создание актуальной информационной базы недвижимого имущества, в т.ч. обеспечение присвоения всем объектам недвижимого имущества, как состоящим на кадастровом учете, так и выявляемым, адресов в соответствии с Правилами присвоения, изменения и аннулирования адресов, утвержденными постановлением Правительства Российской Федерации от 19 ноября 2014 года № 1221 (в 2018 году присвоить 10 объектам, в 2019 году 10 объектам, в 2020 году 10 объектам)
 </t>
  </si>
  <si>
    <t>увеличение налогооблагаемой базы по местным налогам</t>
  </si>
  <si>
    <t>приведение учетных характеристик нормам законодательства</t>
  </si>
  <si>
    <t>Реализация мер по привлечению нанимателей муниципального жилого фонда к уплате взносов на капитальный ремонт общего имущества многоквартирных домов</t>
  </si>
  <si>
    <t xml:space="preserve">Развитие муниципального дорожного фонда, путем оформления права собственности на автомобильные дороги общего пользования местного значения муниципального района Мелеузовский район РБ </t>
  </si>
  <si>
    <t>Реализация мер по привлечению собственников рекламных конструкций, установивших стенды на подъездах многоквартирных домов, остановочных пунктах к уплате государственной пошлины за установку рекламной конструкции</t>
  </si>
  <si>
    <t>Работа по оформлению невостребованных паевых земель за муниципалитетами</t>
  </si>
  <si>
    <t>Организация работы по участию муниципальных образований Мелеузовского района в программе поддержки местных инициатив с учетом привлечения средств граждан и спонсоров для решения вопросов местного значения</t>
  </si>
  <si>
    <t>Создание 40 дополнительных рабочих мест по виду деятельности разведение сельскохозяйственной птицы, рыбоводство, строительство</t>
  </si>
  <si>
    <t>Сокращение  ставок педагогического персонала  1,49 ставки; сокращение неэффективных расходов</t>
  </si>
  <si>
    <t>Сокращение  ставок педагогического персонала  1,5 ставки; сокращение неэффективных расходов</t>
  </si>
  <si>
    <t>Экономия по конкурсным процедурам, проводимым  в соответствии с Федеральным законом № 44-ФЗ</t>
  </si>
  <si>
    <t>Результат выполнения по плану мероприятий ("дорожной карте")</t>
  </si>
  <si>
    <t>план по уточненной "дорожной карте"</t>
  </si>
  <si>
    <t>план по утвержденной "дорожной карте"</t>
  </si>
  <si>
    <t>отчет за 2017 год</t>
  </si>
  <si>
    <t>Причина невыполнения (переноса на последующий период мероприятий "дорожной карты"</t>
  </si>
  <si>
    <t>Отчет на 01.01.2018 года о выполнении плана мероприятий ("дорожной карты") по оптимизации бюджетных расходов, сокращению нерезультативных расходов, увеличению собственных доходов за счет имеющихся резервов по муниципальному району Мелеузовский район Республики Башкортостан</t>
  </si>
  <si>
    <t>Экономический эффект (доп.доходы/экономия), тыс.руб.</t>
  </si>
  <si>
    <t>Заместитель главы Администрации-начальник финансового управления                                                                       Г.Н. Гончаренко</t>
  </si>
  <si>
    <t>По состоянию на 01.01.2018г. темп роста налогов на совокупный доход составил 114,84%  за счет поступления задолженности по УСН от  ООО «Мастер-А» в сумме 1682,0 тыс.руб,  поступлений от новых плательщиков в сумме 3753 тыс.руб. , в т.ч. крупные ООО ТПП Колос в сумме 1198 тыс.руб., недоимки и текущих платежей от ООО Стройматериалы-Мелеуз 698 тыс.руб. и ООО СК Евродом в сумме 575 тыс.руб., а также снижения количества плательщиков по ЕНВД</t>
  </si>
  <si>
    <t>По состоянию на 01.01.2018г. темп роста неналоговых доходов составил 100,5% , за счет проведенных конкурсов и  аукционов на размещение рекламных конструкций и нестационарных торговых объектов</t>
  </si>
  <si>
    <t>Проведена сплошная инвентаризация имущества на территории муниципального района Мелеузовский район Республики Башкортостан с участием представителей ОМСУ, а также привлечения переписчиков через Центр занятости</t>
  </si>
  <si>
    <t>Создано 5 рабочих мест по производству и установке детских игровых площадок, а также 20 рабочих мест по виду деятельности "деятельность спортивных объектов)</t>
  </si>
  <si>
    <t>Обеспечен рост занятости трудоспособного населения на 17чел. по виду деятельности обрабатывающее производство и на 46 чел по виду деятельности строительство</t>
  </si>
  <si>
    <t>По состоянию на 01.01.2018г. на территории МР Мелеузовский район отсутствуют предприятия относящиеся к категории крупнейших (с 10 марта 2015 года ОАО "Мелеузовские минеральные удобрения", ЗАО "Мелеузовский МКК", ОАО Мелеузовский завод ЖБК и  ОАО «Мелеузовский сахарный завод» не относятся к категории крупнейших налогоплательщиков).</t>
  </si>
  <si>
    <t xml:space="preserve">ОМСУ осуществляется ежемесячный анализ сведений от ИФНС №25 о задолженности по платежам в бюджет юридических и физических лиц, а также ежеквартальный мониторинг задолженности по НДФЛ крупных предприятий </t>
  </si>
  <si>
    <t xml:space="preserve">Согласие от юридических лиц, обеспечивающих 50% в бюджет муниципального района Мелеузовский район РБ и МУП на предоставление данных о них как о налогоплательщике, включая состояние расчетов с бюджетом, получено в 2015г. без указания срока действия. </t>
  </si>
  <si>
    <t xml:space="preserve">Осуществляется  информационное взаимодействие с Управлением федерального казначейства Республики Башкортостан на получение ежедневных сведений о поступивших от юридических лиц платежах. </t>
  </si>
  <si>
    <t>проведена встреча с руководителями в области розничной торговли пищевыми продуктами, деятельности ресторанов по вопросу своевременного перечисления платежей в бюджет</t>
  </si>
  <si>
    <t>Для проведения очередного заседания комиссии осуществляется сбор предложений от членов комиссии для включения в повестку дня заседания</t>
  </si>
  <si>
    <t>Проведено 24 заседание межведомственной комиссии по вопросам увеличения доходного потенциала. Заслушаны руководители 168 промышленных, сельскохозяйственных предприятий, индивидуальных предпринимателей и физических лиц, имеющих задолженность по платежам в бюджет и внебюджетные фонды. На заседании поднимался также вопрос соблюдения норм трудового законодательства по оформлению  трудовых отношений с наемными работниками и своевременного перечисления в бюджет налогов на доходы физических лиц.</t>
  </si>
  <si>
    <t>Установлен контроль за выполнением решений комиссии</t>
  </si>
  <si>
    <t>Мониторинг дебиторской задолженности по платежам в бюджет осуществляется в разрезе видов налогов, ОКТМО, ОКВЭД и юридических лиц. Результаты анализа своевременно доводятся до администраций сельских и городского поселений.</t>
  </si>
  <si>
    <t xml:space="preserve">Объем выпадающих доходов консолидированного бюджета муниципального района Мелеузовский район Республики Башкортостан в 2017г. от предоставления налоговых льгот составил 9443 тыс.руб. или 1,2% налоговых и неналоговых доходов бюджета. В том числе размер льгот, установленных федеральным законодательством – 7550 тыс.руб., законодательством Республики Башкортостан (спецрежимы) - 167 тыс.руб., решениями представительных органов местного самоуправления – 1729 тыс.руб.  Соотношение недополученных доходов по местным налогам в результате налоговых льгот, установленных ОМСУ к общему объему налоговых доходов консолидированного бюджета МР Мелеузовский район, составило 0,28%, что в пределах установленного лимита не более 1,0%.  </t>
  </si>
  <si>
    <t xml:space="preserve">Установленные решениями ОМСУ льготы направлены на рост социальной защищенности населения, увеличение доходов граждан, формирование благоприятных условий их жизнедеятельности. Изменение перечня льготных категорий физических лиц по земельному налогу на 2018 год не планируется. </t>
  </si>
  <si>
    <t>Приняты решения представительных ОМСУ об увеличении с 01.01.2017г. ставки земельного налога по земельным участкам занятым государственными и муниципальными бюджетными, казенными и автономными учреждениями с 0,3% до 1,5%</t>
  </si>
  <si>
    <t>Согласие получено от всех МУП</t>
  </si>
  <si>
    <t>В марте проведено заседание комиссии, на которой определены меры по увеличению эффективности деятельности муниципальных предприятий, с учетом инвестиционных вложений по обновлению производственных фондов предприятий.</t>
  </si>
  <si>
    <t>Решением Совета МР установлен норматив отчисления для МУП на 2018г. в размере 25%</t>
  </si>
  <si>
    <t>27.04.2017г. решением Совета МР были пересмотрены отдельные ставки арендной платы за земельные участки под гаражами, предприятиями связи с 1,5 до 1,57% от кадастровой стоимости</t>
  </si>
  <si>
    <t>Соглашение от 12.07.2012г. о взаимодействии Администрации и Росреестра. За 12 месяцев 16 человек привлечены Управлением Росреестра к административной ответственности по материалам муниципального земельного контроля</t>
  </si>
  <si>
    <t>За 12 месяцев 2017г. муниципальным земельным контролем проведено 174 проверок соблюдения требований земельного законодательства, из них 135 - плановые проверки, 39 - внеплановые.  По результатам проведенных проверок выявлено 50 нарушений. Наложено штрафов на сумму 5,6 тыс.руб.</t>
  </si>
  <si>
    <t>За 12 месяцев 2017г. Отделом Минэкологии РБ наложено  12 штрафов за нарушение  законодательства о недрах на сумму 138 тыс.руб.</t>
  </si>
  <si>
    <t>В соответствии с п.7 протокола №8 заседания Межведомственной комиссии по вопросам увеличения доходного потенциала, поступлений налоговых и неналоговых доходов бюджета РБ и бюджетов муниципальных образований РБ от 12 августа 2015. действующие ставки коэффициента К2 оставлены без изменений, уточнен перечень кодов услуг в соответствии с ОКВЭД 2, вступающий в силу с 01.01.2017г.</t>
  </si>
  <si>
    <t>Организовано взаимодействие ОМСУ сельских поселений и отделами МР с административной комиссией МР в части пополнения доходной части бюджета за счет соблюдения муниципальных правовых актов. В результате за 12 мес. 2017г. рассмотрено 107 протоколов об административных правонарушениях, наложено 76 штрафов в отношении физических лиц на сумму  96,5 тыс.руб.</t>
  </si>
  <si>
    <t>Самообложение не принято в связи с развитием программы поддержки местных инициатив с участием вклада граждан</t>
  </si>
  <si>
    <t>В рамках реализации мер по увеличению поступлений неналоговых доходов в консолидированный бюджет муниципального района Мелеузовский район РБ  руководители управляющих компаний, осуществляющих сбор платы за найм муниципального жилищного фонда были заслушаны на заседании межведомственной комиссии от 05.10.2017г.</t>
  </si>
  <si>
    <t>В рамках реализации мер по увеличению поступлений неналоговых доходов в консолидированный бюджет муниципального района Мелеузовский район РБ сельскими поселениями ведется работа по оформлению невостребованных паевых земель в муниципальную собственность с целью последующей передачи участков в аренду фермерским хозяйствам и СПК. По состоянию на 01.01.2018г. 6 сельских поселений зарегистрировали права собственности на земельные участки, из них 604 га были переданы в аренду. Остальные ЗУ планируется предоставить в аренду фермерам и хозяйствам в текущем году.</t>
  </si>
  <si>
    <t>В рамках организации работы по участию в программе поддержки местных инициатив было реализовано 5 проектов. В результате поступили средства граждан в сумме 318,9 тыс.руб., средства спонсоров в сумме 604 тыс.руб.</t>
  </si>
  <si>
    <t>Проведено 5 мероприятия с участием субъектов малого и среднего предпринимательства: 
- 03.02.2017 заседание координационного Совета по предпринимательству при Администрации МР Мелеузовский район РБ на тему об изменении Федерального Закона в сфере торговли и заседание Администрации МР Мелеузовский район РБ с предпринимательским сообществом г. Мелеуза и Мелеузовского района;  
- 14.03.2017, совещание с респондентами в части оценки удовлетворенностью процедурой по подключению к сети газоснабжения;                                                                                                      - 17.03.2017, совещание с респондентами в части оценки удовлетворенностью процедурой по подключению электроэнергии.
18.09.2017 - селекторное совещание совместно с Министром экономразвития Новиковым
24.09.2017г. курсы предпринимателей Вишневского</t>
  </si>
  <si>
    <t xml:space="preserve">Темп роста поступлений НДФЛ (в сопоставимых нормативах) на 01.01.2018г. составил 101,17% </t>
  </si>
  <si>
    <t xml:space="preserve">Установленный план показателей работы комиссии исполнен на 135,1%, В бюджет муниципального района Мелеузовский район Республики Башкортостан поступило налоговых доходов на сумму 27889 тыс.руб. и  неналоговых доходов на сумму 6143 тыс.руб. </t>
  </si>
  <si>
    <t>За 2017г. Отделом архитектуры и градостроительства Администрации МР Мелеузовский район РБ размещения на установку и эксплуатацию рекламных конструкций на территориям Мелеузовский район РБ (далее-Разрешение) было выдано в количестве 45 ед.</t>
  </si>
  <si>
    <t>Мониторинг исполнения планов мобилизации администраторами доходов осуществляется в соответствии с распоряжением главы администрации "О мерах по реализации решения совета муниципального района Мелеузовский район Республики Башкортостан «О бюджете муниципального района Мелеузовский район Республики Башкортостан на 2017 год и плановый период 2018 и 2019 годов". План мобилизации исполнен всеми администраторами. Наибольшее исполнение плана наблюдается по ГК РБ ЖиСН (в 20 раз),  в Приуральском УФС ЭТиАН (в 9,3 раз), в ОМСУ (в 2,8 раза), Минэкологии (197,1%)</t>
  </si>
  <si>
    <t>По данным центра занятости населения количество безработных на 01.01.2018г. составило 404, что выше аналогичного периода прошлого года (на 9 чел.), ( на 01.01.2017г. -395) за счет банкротства ООО "БПК"</t>
  </si>
  <si>
    <t>Создано 18 рабочих в пансионате "Горный воздух" и 15 рабочих мест в дробильно-сортировочном комплексе</t>
  </si>
  <si>
    <t>Членами Комиссии межведомственного координационного совета по вопросам погашения просроченной задолженности по заработной плате и соблюдению трудового законодательства.По итогам  2017г. проведено 26 выездных мероприятий, обследовано 72 субъекта малого предпринимательства, выявлено 51 работодателей, нарушающих трудовое законодательство. Проведено 1 заседание рабочей группы по вопросам погашения просроченной задолженности по заработной плате и соблюдению трудового законодательства, принятия мер по повышению уровня легализации трудовых отношений. По итогам 2017г. исполнение плана по легализации трудовых отношений составляет 155% или 807 зарегистрированных работников.</t>
  </si>
  <si>
    <t>Создано  20 рабочих мест по виду деятельности разведение и выращиванию водоплавающих птиц-уток и 15 рабочих места по виду деятельности производство строительных конструкций и 6 рабочих мест по строительству торгового комплекса по ул.Ленина 74</t>
  </si>
  <si>
    <t>Развитие инфраструктуры, управление  имуществом, в том числе имуществом подведомственных учреждений</t>
  </si>
  <si>
    <t>Управление подведомственной сетью</t>
  </si>
  <si>
    <t>Выполнение функций, работ, оказание муниципальных услуг</t>
  </si>
  <si>
    <t>Оптимизация органов местного самоуправления</t>
  </si>
  <si>
    <t>Социальные выплаты населению</t>
  </si>
  <si>
    <t>Оптимизация и повышение эффективности работы муниципальных унитарных предприятий</t>
  </si>
  <si>
    <t>Иные предложения</t>
  </si>
  <si>
    <t>6.1</t>
  </si>
  <si>
    <t>6.2</t>
  </si>
  <si>
    <t>Повышение эффективности труда в муниципальных учреждениях</t>
  </si>
  <si>
    <t xml:space="preserve">1)ИФНС в адрес налогоплательщиков были направлены требования об уплате налогов, пени, штрафных санкций на сумму 570892 тыс.руб., погашено должниками после вручения требований – 288785 тыс.руб.;
- в отношении должников выставлено инкассовых поручений (согласно статьи 46 НК РФ) на сумму 384244 тыс.руб., погашено должниками по инкассовым поручениям – 130200 тыс.руб.;
- вынесено 567 о взыскании задолженности за счет имущество в соответствии со ст.47 НК РФ на сумму 49647 тыс.руб., погашено должниками после возбуждения исполнительного производства в результате применения ст.47 НК РФ – 30160 тыс.руб.;
- на постоянной основе проводится рейдовые мероприятия совместно со службой судебных приставов, направленные на взыскание задолженности в отношении должников – физических лиц. За 12 месяцев 2017 год совместно с Мелеузовским МО СП УФССП проведено 19 рейдов в отношении 113 должников с суммой задолженности 1791 тыс.руб., в результате погашено 1349 тыс.руб.;
2)КУС предъявлено 210 претензий на сумму 33,9млн.руб., в Арбитражный суд РБ направлено 20 исковых заявления на сумму 8,4 млн.руб.  В результате претензионно-исковой работы в бюджет поступило 26,7 млн.руб.                                                                                                                  3)Отделом Минэкологии взыскано 7 исков на сумму 23,978 тыс.руб. , материалы по 6 делам направлены в службу судебных приставов    для принудительного взыскания на сумму 41,5 тыс.руб.  
4)КДН в службу судебных приставов направлено 116 постановлений о взыскании наложенных штрафов на сумму 173,2 тыс.руб.
5) В сельских поселениях проведена индивидуальная работа с физическими лицами, имеющих задолженность по имущественным налогам. </t>
  </si>
  <si>
    <t>По состоянию на 01.01.2018г. в сельских и городском поселениях МР ведется активная работа по уточнению сведений о пользователях ЗУ, поставленных на кадастровый учет, но не зарегистрированных в базе Росреестра в установленном порядке. Из общего количества ЗУ подлежащих уточнению (2917), установлено, что по 1003 ЗУ налог начислялся до 2014г.Специалистами Росреестра проведена работа в отношении 1968 ЗУ, в том числе зарегистрированы права на 447 ЗУ с 01.01.2016г.</t>
  </si>
  <si>
    <t>По состоянию на 01.01.2018г. оформлены права на 120 объектов недвижимости</t>
  </si>
  <si>
    <t>Государственными инспекторами по использованию и охране земель отдела за 12 месяцев 2017г. проведено 375 проверок соблюдения требований земельного законодательства на территории Мелеузовского района и города Мелеуз. По результатам проведенных проверок выявлено 203 нарушений, выдано 193 предписания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</si>
</sst>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_₽_-;\-* #,##0.00\ _₽_-;_-* &quot;-&quot;??\ _₽_-;_-@_-"/>
    <numFmt numFmtId="165" formatCode="0.0"/>
  </numFmts>
  <fonts count="65" x14ac:knownFonts="1">
    <font>
      <sz val="11"/>
      <color theme="1"/>
      <name val="Calibri"/>
      <family val="2"/>
      <charset val="204"/>
      <scheme val="minor"/>
    </font>
    <font>
      <sz val="11"/>
      <color theme="1"/>
      <name val="Calibri"/>
      <family val="2"/>
      <scheme val="minor"/>
    </font>
    <font>
      <b/>
      <sz val="12"/>
      <color theme="1"/>
      <name val="Times New Roman"/>
      <family val="1"/>
      <charset val="204"/>
    </font>
    <font>
      <sz val="12"/>
      <color theme="1"/>
      <name val="Times New Roman"/>
      <family val="1"/>
      <charset val="204"/>
    </font>
    <font>
      <sz val="10"/>
      <name val="Arial Cyr"/>
      <charset val="204"/>
    </font>
    <font>
      <sz val="10"/>
      <name val="Times New Roman"/>
      <family val="1"/>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b/>
      <sz val="11"/>
      <color indexed="8"/>
      <name val="Calibri"/>
      <family val="2"/>
      <charset val="204"/>
    </font>
    <font>
      <b/>
      <sz val="11"/>
      <color indexed="9"/>
      <name val="Calibri"/>
      <family val="2"/>
      <charset val="204"/>
    </font>
    <font>
      <b/>
      <sz val="18"/>
      <color indexed="62"/>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b/>
      <sz val="10"/>
      <color theme="1"/>
      <name val="Times New Roman"/>
      <family val="1"/>
      <charset val="204"/>
    </font>
    <font>
      <i/>
      <sz val="11"/>
      <color theme="1"/>
      <name val="Times New Roman"/>
      <family val="1"/>
      <charset val="204"/>
    </font>
    <font>
      <i/>
      <sz val="12"/>
      <color theme="1"/>
      <name val="Times New Roman"/>
      <family val="1"/>
      <charset val="204"/>
    </font>
    <font>
      <sz val="14"/>
      <color theme="1"/>
      <name val="Times New Roman"/>
      <family val="1"/>
      <charset val="204"/>
    </font>
    <font>
      <i/>
      <sz val="14"/>
      <color theme="1"/>
      <name val="Times New Roman"/>
      <family val="1"/>
      <charset val="204"/>
    </font>
    <font>
      <i/>
      <sz val="13"/>
      <color theme="1"/>
      <name val="Times New Roman"/>
      <family val="1"/>
      <charset val="204"/>
    </font>
    <font>
      <b/>
      <sz val="13"/>
      <color theme="1"/>
      <name val="Times New Roman"/>
      <family val="1"/>
      <charset val="204"/>
    </font>
    <font>
      <sz val="13"/>
      <color theme="1"/>
      <name val="Times New Roman"/>
      <family val="1"/>
      <charset val="204"/>
    </font>
    <font>
      <sz val="13"/>
      <color theme="1"/>
      <name val="Calibri"/>
      <family val="2"/>
      <charset val="204"/>
      <scheme val="minor"/>
    </font>
    <font>
      <b/>
      <sz val="16"/>
      <color theme="1"/>
      <name val="Times New Roman"/>
      <family val="1"/>
      <charset val="204"/>
    </font>
    <font>
      <i/>
      <sz val="13"/>
      <name val="Times New Roman"/>
      <family val="1"/>
      <charset val="204"/>
    </font>
    <font>
      <sz val="11"/>
      <color theme="1"/>
      <name val="Calibri"/>
      <family val="2"/>
      <charset val="204"/>
      <scheme val="minor"/>
    </font>
    <font>
      <sz val="14"/>
      <color theme="1"/>
      <name val="Calibri"/>
      <family val="2"/>
      <charset val="204"/>
      <scheme val="minor"/>
    </font>
    <font>
      <b/>
      <i/>
      <sz val="13"/>
      <color theme="1"/>
      <name val="Times New Roman"/>
      <family val="1"/>
      <charset val="204"/>
    </font>
    <font>
      <b/>
      <i/>
      <sz val="13"/>
      <name val="Times New Roman"/>
      <family val="1"/>
      <charset val="204"/>
    </font>
    <font>
      <sz val="12"/>
      <name val="Times New Roman"/>
      <family val="1"/>
      <charset val="204"/>
    </font>
    <font>
      <b/>
      <sz val="12"/>
      <name val="Times New Roman"/>
      <family val="1"/>
      <charset val="204"/>
    </font>
    <font>
      <i/>
      <sz val="10"/>
      <color indexed="8"/>
      <name val="Times New Roman"/>
      <family val="1"/>
      <charset val="204"/>
    </font>
    <font>
      <sz val="10"/>
      <color indexed="8"/>
      <name val="Times New Roman"/>
      <family val="1"/>
      <charset val="204"/>
    </font>
    <font>
      <b/>
      <i/>
      <sz val="10"/>
      <name val="Times New Roman"/>
      <family val="1"/>
      <charset val="204"/>
    </font>
    <font>
      <sz val="12"/>
      <color theme="1"/>
      <name val="Calibri"/>
      <family val="2"/>
      <charset val="204"/>
      <scheme val="minor"/>
    </font>
    <font>
      <b/>
      <sz val="14"/>
      <name val="Times New Roman"/>
      <family val="1"/>
      <charset val="204"/>
    </font>
    <font>
      <sz val="11"/>
      <name val="Calibri"/>
      <family val="2"/>
      <charset val="204"/>
      <scheme val="minor"/>
    </font>
    <font>
      <b/>
      <i/>
      <sz val="14"/>
      <name val="Times New Roman"/>
      <family val="1"/>
      <charset val="204"/>
    </font>
    <font>
      <i/>
      <sz val="11"/>
      <name val="Calibri"/>
      <family val="2"/>
      <charset val="204"/>
      <scheme val="minor"/>
    </font>
    <font>
      <sz val="13"/>
      <name val="Times New Roman"/>
      <family val="1"/>
      <charset val="204"/>
    </font>
    <font>
      <b/>
      <sz val="10"/>
      <name val="Times New Roman"/>
      <family val="1"/>
      <charset val="204"/>
    </font>
    <font>
      <i/>
      <sz val="10"/>
      <name val="Times New Roman"/>
      <family val="1"/>
      <charset val="204"/>
    </font>
    <font>
      <i/>
      <sz val="12"/>
      <name val="Times New Roman"/>
      <family val="1"/>
      <charset val="204"/>
    </font>
    <font>
      <b/>
      <sz val="13"/>
      <name val="Times New Roman"/>
      <family val="1"/>
      <charset val="204"/>
    </font>
    <font>
      <b/>
      <i/>
      <sz val="12"/>
      <name val="Times New Roman"/>
      <family val="1"/>
      <charset val="204"/>
    </font>
    <font>
      <sz val="9"/>
      <color indexed="81"/>
      <name val="Tahoma"/>
      <family val="2"/>
      <charset val="204"/>
    </font>
    <font>
      <sz val="13"/>
      <color indexed="8"/>
      <name val="Times New Roman"/>
      <family val="1"/>
      <charset val="204"/>
    </font>
    <font>
      <sz val="9"/>
      <name val="Times New Roman"/>
      <family val="1"/>
      <charset val="204"/>
    </font>
    <font>
      <b/>
      <sz val="9"/>
      <name val="Times New Roman"/>
      <family val="1"/>
      <charset val="204"/>
    </font>
    <font>
      <sz val="9"/>
      <color rgb="FF0070C0"/>
      <name val="Times New Roman"/>
      <family val="1"/>
      <charset val="204"/>
    </font>
    <font>
      <sz val="9"/>
      <color rgb="FF00B050"/>
      <name val="Times New Roman"/>
      <family val="1"/>
      <charset val="204"/>
    </font>
    <font>
      <b/>
      <sz val="9"/>
      <color rgb="FF0070C0"/>
      <name val="Times New Roman"/>
      <family val="1"/>
      <charset val="204"/>
    </font>
    <font>
      <b/>
      <i/>
      <sz val="9"/>
      <color rgb="FF0070C0"/>
      <name val="Times New Roman"/>
      <family val="1"/>
      <charset val="204"/>
    </font>
    <font>
      <b/>
      <i/>
      <sz val="9"/>
      <name val="Times New Roman"/>
      <family val="1"/>
      <charset val="204"/>
    </font>
    <font>
      <i/>
      <sz val="9"/>
      <name val="Times New Roman"/>
      <family val="1"/>
      <charset val="204"/>
    </font>
    <font>
      <sz val="13"/>
      <name val="Calibri"/>
      <family val="2"/>
      <charset val="204"/>
      <scheme val="minor"/>
    </font>
  </fonts>
  <fills count="19">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indexed="45"/>
      </patternFill>
    </fill>
    <fill>
      <patternFill patternType="solid">
        <fgColor indexed="42"/>
      </patternFill>
    </fill>
    <fill>
      <patternFill patternType="solid">
        <fgColor indexed="9"/>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style="thin">
        <color indexed="49"/>
      </top>
      <bottom style="double">
        <color indexed="49"/>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45">
    <xf numFmtId="0" fontId="0" fillId="0" borderId="0"/>
    <xf numFmtId="0" fontId="1" fillId="0" borderId="0"/>
    <xf numFmtId="0" fontId="4"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2" borderId="0" applyNumberFormat="0" applyBorder="0" applyAlignment="0" applyProtection="0"/>
    <xf numFmtId="0" fontId="6" fillId="5" borderId="0" applyNumberFormat="0" applyBorder="0" applyAlignment="0" applyProtection="0"/>
    <xf numFmtId="0" fontId="6" fillId="3"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9" borderId="0" applyNumberFormat="0" applyBorder="0" applyAlignment="0" applyProtection="0"/>
    <xf numFmtId="0" fontId="6" fillId="3" borderId="0" applyNumberFormat="0" applyBorder="0" applyAlignment="0" applyProtection="0"/>
    <xf numFmtId="0" fontId="7" fillId="10"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6" borderId="0" applyNumberFormat="0" applyBorder="0" applyAlignment="0" applyProtection="0"/>
    <xf numFmtId="0" fontId="7" fillId="10" borderId="0" applyNumberFormat="0" applyBorder="0" applyAlignment="0" applyProtection="0"/>
    <xf numFmtId="0" fontId="7" fillId="3"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8" fillId="3" borderId="3" applyNumberFormat="0" applyAlignment="0" applyProtection="0"/>
    <xf numFmtId="0" fontId="9" fillId="2" borderId="4" applyNumberFormat="0" applyAlignment="0" applyProtection="0"/>
    <xf numFmtId="0" fontId="10" fillId="2" borderId="3" applyNumberFormat="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15" borderId="9" applyNumberFormat="0" applyAlignment="0" applyProtection="0"/>
    <xf numFmtId="0" fontId="16" fillId="0" borderId="0" applyNumberFormat="0" applyFill="0" applyBorder="0" applyAlignment="0" applyProtection="0"/>
    <xf numFmtId="0" fontId="17" fillId="8" borderId="0" applyNumberFormat="0" applyBorder="0" applyAlignment="0" applyProtection="0"/>
    <xf numFmtId="0" fontId="18" fillId="16" borderId="0" applyNumberFormat="0" applyBorder="0" applyAlignment="0" applyProtection="0"/>
    <xf numFmtId="0" fontId="19" fillId="0" borderId="0" applyNumberFormat="0" applyFill="0" applyBorder="0" applyAlignment="0" applyProtection="0"/>
    <xf numFmtId="0" fontId="5" fillId="4" borderId="10" applyNumberFormat="0" applyFont="0" applyAlignment="0" applyProtection="0"/>
    <xf numFmtId="0" fontId="20" fillId="0" borderId="11" applyNumberFormat="0" applyFill="0" applyAlignment="0" applyProtection="0"/>
    <xf numFmtId="0" fontId="21" fillId="0" borderId="0" applyNumberFormat="0" applyFill="0" applyBorder="0" applyAlignment="0" applyProtection="0"/>
    <xf numFmtId="0" fontId="22" fillId="17" borderId="0" applyNumberFormat="0" applyBorder="0" applyAlignment="0" applyProtection="0"/>
    <xf numFmtId="164" fontId="34" fillId="0" borderId="0" applyFont="0" applyFill="0" applyBorder="0" applyAlignment="0" applyProtection="0"/>
  </cellStyleXfs>
  <cellXfs count="175">
    <xf numFmtId="0" fontId="0" fillId="0" borderId="0" xfId="0"/>
    <xf numFmtId="0" fontId="27" fillId="0" borderId="0" xfId="0" applyNumberFormat="1" applyFont="1" applyFill="1" applyAlignment="1">
      <alignment horizontal="center" vertical="center"/>
    </xf>
    <xf numFmtId="0" fontId="3" fillId="0" borderId="0" xfId="0" applyFont="1" applyFill="1" applyAlignment="1">
      <alignment horizontal="center" vertical="center"/>
    </xf>
    <xf numFmtId="0" fontId="25" fillId="0" borderId="0" xfId="0" applyNumberFormat="1" applyFont="1" applyFill="1" applyAlignment="1">
      <alignment horizontal="center" vertical="center"/>
    </xf>
    <xf numFmtId="0" fontId="33" fillId="0" borderId="1" xfId="0" applyNumberFormat="1" applyFont="1" applyFill="1" applyBorder="1" applyAlignment="1">
      <alignment horizontal="center" vertical="center" wrapText="1"/>
    </xf>
    <xf numFmtId="0" fontId="29" fillId="0" borderId="1"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8" fillId="0" borderId="1" xfId="0" applyNumberFormat="1" applyFont="1" applyFill="1" applyBorder="1" applyAlignment="1">
      <alignment horizontal="center" vertical="top"/>
    </xf>
    <xf numFmtId="0" fontId="28" fillId="0" borderId="1" xfId="0" applyFont="1" applyFill="1" applyBorder="1" applyAlignment="1">
      <alignment horizontal="left" vertical="top" wrapText="1"/>
    </xf>
    <xf numFmtId="0" fontId="28" fillId="0" borderId="1" xfId="0" applyNumberFormat="1" applyFont="1" applyFill="1" applyBorder="1" applyAlignment="1">
      <alignment horizontal="center" vertical="center" wrapText="1"/>
    </xf>
    <xf numFmtId="0" fontId="31" fillId="0" borderId="1" xfId="0" applyFont="1" applyFill="1" applyBorder="1" applyAlignment="1">
      <alignment horizontal="center" vertical="center" wrapText="1"/>
    </xf>
    <xf numFmtId="0" fontId="33" fillId="0" borderId="1" xfId="44" applyNumberFormat="1" applyFont="1" applyFill="1" applyBorder="1" applyAlignment="1">
      <alignment horizontal="center" vertical="center" wrapText="1"/>
    </xf>
    <xf numFmtId="0" fontId="26" fillId="0" borderId="0" xfId="0" applyFont="1" applyFill="1" applyAlignment="1">
      <alignment horizontal="center" vertical="center"/>
    </xf>
    <xf numFmtId="0" fontId="2" fillId="0" borderId="0" xfId="0" applyFont="1" applyFill="1" applyAlignment="1">
      <alignment horizontal="center" vertical="center"/>
    </xf>
    <xf numFmtId="0" fontId="37" fillId="0" borderId="1" xfId="0" applyNumberFormat="1" applyFont="1" applyFill="1" applyBorder="1" applyAlignment="1">
      <alignment horizontal="center" vertical="center" wrapText="1"/>
    </xf>
    <xf numFmtId="0" fontId="36" fillId="0" borderId="1" xfId="0" applyNumberFormat="1" applyFont="1" applyFill="1" applyBorder="1" applyAlignment="1">
      <alignment horizontal="center" vertical="center"/>
    </xf>
    <xf numFmtId="0" fontId="31" fillId="0" borderId="1" xfId="0" applyFont="1" applyFill="1" applyBorder="1" applyAlignment="1">
      <alignment horizontal="left" vertical="center" wrapText="1"/>
    </xf>
    <xf numFmtId="0" fontId="3"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28" fillId="0" borderId="1" xfId="0" applyNumberFormat="1" applyFont="1" applyFill="1" applyBorder="1" applyAlignment="1">
      <alignment horizontal="center" vertical="center"/>
    </xf>
    <xf numFmtId="0" fontId="28" fillId="0" borderId="1" xfId="0" applyFont="1" applyFill="1" applyBorder="1" applyAlignment="1">
      <alignment vertical="top" wrapText="1"/>
    </xf>
    <xf numFmtId="0" fontId="38" fillId="0" borderId="1" xfId="0" applyFont="1" applyFill="1" applyBorder="1" applyAlignment="1">
      <alignment horizontal="left" vertical="top" wrapText="1"/>
    </xf>
    <xf numFmtId="0" fontId="38" fillId="0" borderId="1" xfId="0" applyFont="1" applyFill="1" applyBorder="1" applyAlignment="1">
      <alignment horizontal="center" vertical="center" wrapText="1"/>
    </xf>
    <xf numFmtId="4" fontId="41" fillId="0" borderId="1" xfId="0" applyNumberFormat="1" applyFont="1" applyFill="1" applyBorder="1" applyAlignment="1">
      <alignment horizontal="center" vertical="center" wrapText="1"/>
    </xf>
    <xf numFmtId="0" fontId="41" fillId="0" borderId="0" xfId="0" applyFont="1" applyFill="1" applyAlignment="1">
      <alignment horizontal="center" vertical="center"/>
    </xf>
    <xf numFmtId="4" fontId="40" fillId="0" borderId="1" xfId="0" applyNumberFormat="1" applyFont="1" applyFill="1" applyBorder="1" applyAlignment="1">
      <alignment horizontal="center" vertical="top"/>
    </xf>
    <xf numFmtId="1" fontId="41" fillId="0" borderId="1" xfId="0" applyNumberFormat="1" applyFont="1" applyFill="1" applyBorder="1" applyAlignment="1">
      <alignment horizontal="center" vertical="center" wrapText="1"/>
    </xf>
    <xf numFmtId="49" fontId="40" fillId="0" borderId="1" xfId="0" applyNumberFormat="1" applyFont="1" applyFill="1" applyBorder="1" applyAlignment="1">
      <alignment horizontal="center" vertical="top"/>
    </xf>
    <xf numFmtId="49" fontId="28" fillId="0" borderId="1" xfId="0" applyNumberFormat="1" applyFont="1" applyFill="1" applyBorder="1" applyAlignment="1">
      <alignment horizontal="center" vertical="top"/>
    </xf>
    <xf numFmtId="0" fontId="43" fillId="0" borderId="1" xfId="0" applyFont="1" applyFill="1" applyBorder="1" applyAlignment="1">
      <alignment horizontal="center" vertical="center" wrapText="1"/>
    </xf>
    <xf numFmtId="0" fontId="38" fillId="0" borderId="0" xfId="0" applyFont="1" applyFill="1" applyAlignment="1">
      <alignment horizontal="center" vertical="center"/>
    </xf>
    <xf numFmtId="0" fontId="48" fillId="0" borderId="1" xfId="0" applyFont="1" applyFill="1" applyBorder="1" applyAlignment="1">
      <alignment horizontal="left" vertical="top" wrapText="1"/>
    </xf>
    <xf numFmtId="0" fontId="48" fillId="0" borderId="1" xfId="0" applyFont="1" applyFill="1" applyBorder="1" applyAlignment="1">
      <alignment horizontal="center" vertical="center" wrapText="1"/>
    </xf>
    <xf numFmtId="0" fontId="39" fillId="0" borderId="1" xfId="0" applyFont="1" applyFill="1" applyBorder="1" applyAlignment="1">
      <alignment horizontal="center" vertical="center" wrapText="1"/>
    </xf>
    <xf numFmtId="0" fontId="50" fillId="0" borderId="1" xfId="0" applyFont="1" applyFill="1" applyBorder="1" applyAlignment="1">
      <alignment horizontal="left" vertical="top" wrapText="1"/>
    </xf>
    <xf numFmtId="4" fontId="38" fillId="0" borderId="1" xfId="0" applyNumberFormat="1" applyFont="1" applyFill="1" applyBorder="1" applyAlignment="1">
      <alignment horizontal="center" vertical="center" wrapText="1"/>
    </xf>
    <xf numFmtId="0" fontId="5" fillId="0" borderId="1" xfId="0" applyFont="1" applyFill="1" applyBorder="1" applyAlignment="1">
      <alignment horizontal="left" vertical="top" wrapText="1"/>
    </xf>
    <xf numFmtId="14" fontId="51" fillId="0" borderId="1" xfId="0" applyNumberFormat="1" applyFont="1" applyFill="1" applyBorder="1" applyAlignment="1">
      <alignment horizontal="center" vertical="top" wrapText="1"/>
    </xf>
    <xf numFmtId="0" fontId="5" fillId="0" borderId="1" xfId="0" applyFont="1" applyFill="1" applyBorder="1" applyAlignment="1">
      <alignment vertical="top" wrapText="1"/>
    </xf>
    <xf numFmtId="4" fontId="38" fillId="0" borderId="14" xfId="0" applyNumberFormat="1" applyFont="1" applyFill="1" applyBorder="1" applyAlignment="1">
      <alignment horizontal="center" vertical="center" wrapText="1"/>
    </xf>
    <xf numFmtId="4" fontId="38" fillId="0" borderId="1" xfId="0" applyNumberFormat="1" applyFont="1" applyFill="1" applyBorder="1" applyAlignment="1">
      <alignment horizontal="center" vertical="center"/>
    </xf>
    <xf numFmtId="0" fontId="52" fillId="0" borderId="1" xfId="0" applyFont="1" applyFill="1" applyBorder="1" applyAlignment="1">
      <alignment horizontal="center" vertical="center" wrapText="1"/>
    </xf>
    <xf numFmtId="0" fontId="5" fillId="0" borderId="1" xfId="0" applyFont="1" applyFill="1" applyBorder="1" applyAlignment="1">
      <alignment horizontal="justify" vertical="top" wrapText="1"/>
    </xf>
    <xf numFmtId="0" fontId="49" fillId="0" borderId="1" xfId="0" applyFont="1" applyFill="1" applyBorder="1" applyAlignment="1">
      <alignment horizontal="left" vertical="top" wrapText="1"/>
    </xf>
    <xf numFmtId="4" fontId="39" fillId="0" borderId="1" xfId="0" applyNumberFormat="1" applyFont="1" applyFill="1" applyBorder="1" applyAlignment="1">
      <alignment horizontal="center" vertical="center"/>
    </xf>
    <xf numFmtId="0" fontId="42" fillId="0" borderId="1" xfId="0" applyFont="1" applyFill="1" applyBorder="1" applyAlignment="1">
      <alignment horizontal="left" vertical="top" wrapText="1"/>
    </xf>
    <xf numFmtId="4" fontId="39" fillId="0" borderId="1" xfId="0" applyNumberFormat="1" applyFont="1" applyFill="1" applyBorder="1" applyAlignment="1">
      <alignment horizontal="center" vertical="center" wrapText="1"/>
    </xf>
    <xf numFmtId="49" fontId="33" fillId="0" borderId="1" xfId="0" applyNumberFormat="1" applyFont="1" applyFill="1" applyBorder="1" applyAlignment="1">
      <alignment horizontal="center" vertical="center" wrapText="1"/>
    </xf>
    <xf numFmtId="4" fontId="53" fillId="0" borderId="1" xfId="0" applyNumberFormat="1" applyFont="1" applyFill="1" applyBorder="1" applyAlignment="1">
      <alignment horizontal="center" vertical="center" wrapText="1"/>
    </xf>
    <xf numFmtId="4" fontId="51" fillId="0" borderId="1" xfId="0" applyNumberFormat="1" applyFont="1" applyFill="1" applyBorder="1" applyAlignment="1">
      <alignment horizontal="center" vertical="center" wrapText="1"/>
    </xf>
    <xf numFmtId="0" fontId="48" fillId="0" borderId="1" xfId="0" applyNumberFormat="1" applyFont="1" applyFill="1" applyBorder="1" applyAlignment="1">
      <alignment horizontal="center" vertical="center" wrapText="1"/>
    </xf>
    <xf numFmtId="0" fontId="39" fillId="0" borderId="0" xfId="0" applyFont="1" applyFill="1" applyAlignment="1">
      <alignment horizontal="center" vertical="center"/>
    </xf>
    <xf numFmtId="0" fontId="38" fillId="0" borderId="1" xfId="0" applyNumberFormat="1" applyFont="1" applyFill="1" applyBorder="1" applyAlignment="1">
      <alignment horizontal="center" vertical="top" wrapText="1"/>
    </xf>
    <xf numFmtId="0" fontId="38" fillId="0" borderId="13" xfId="0" applyFont="1" applyFill="1" applyBorder="1" applyAlignment="1">
      <alignment horizontal="left" vertical="top" wrapText="1"/>
    </xf>
    <xf numFmtId="0" fontId="53" fillId="0" borderId="1" xfId="0" applyNumberFormat="1" applyFont="1" applyFill="1" applyBorder="1" applyAlignment="1">
      <alignment horizontal="center" vertical="top" wrapText="1"/>
    </xf>
    <xf numFmtId="0" fontId="52" fillId="0" borderId="1" xfId="0" applyFont="1" applyFill="1" applyBorder="1" applyAlignment="1">
      <alignment horizontal="left" vertical="top" wrapText="1"/>
    </xf>
    <xf numFmtId="0" fontId="37" fillId="0" borderId="2" xfId="0" applyNumberFormat="1" applyFont="1" applyFill="1" applyBorder="1" applyAlignment="1">
      <alignment vertical="top" wrapText="1"/>
    </xf>
    <xf numFmtId="0" fontId="52" fillId="0" borderId="12" xfId="0" applyNumberFormat="1" applyFont="1" applyFill="1" applyBorder="1" applyAlignment="1">
      <alignment vertical="top" wrapText="1"/>
    </xf>
    <xf numFmtId="0" fontId="49" fillId="0" borderId="1" xfId="0" applyNumberFormat="1" applyFont="1" applyFill="1" applyBorder="1" applyAlignment="1">
      <alignment horizontal="left" vertical="top" wrapText="1"/>
    </xf>
    <xf numFmtId="0" fontId="33" fillId="0" borderId="1" xfId="0" applyNumberFormat="1" applyFont="1" applyFill="1" applyBorder="1" applyAlignment="1">
      <alignment horizontal="center" vertical="top"/>
    </xf>
    <xf numFmtId="0" fontId="52" fillId="0" borderId="1" xfId="0" applyFont="1" applyFill="1" applyBorder="1" applyAlignment="1">
      <alignment vertical="top" wrapText="1"/>
    </xf>
    <xf numFmtId="0" fontId="45" fillId="0" borderId="12" xfId="0" applyFont="1" applyFill="1" applyBorder="1" applyAlignment="1">
      <alignment vertical="center" wrapText="1"/>
    </xf>
    <xf numFmtId="0" fontId="45" fillId="0" borderId="12" xfId="0" applyFont="1" applyFill="1" applyBorder="1" applyAlignment="1">
      <alignment wrapText="1"/>
    </xf>
    <xf numFmtId="0" fontId="45" fillId="0" borderId="13" xfId="0" applyFont="1" applyFill="1" applyBorder="1" applyAlignment="1">
      <alignment wrapText="1"/>
    </xf>
    <xf numFmtId="4" fontId="40" fillId="0" borderId="1" xfId="0" applyNumberFormat="1" applyFont="1" applyFill="1" applyBorder="1" applyAlignment="1">
      <alignment vertical="top" wrapText="1"/>
    </xf>
    <xf numFmtId="0" fontId="41" fillId="0" borderId="1" xfId="0" applyFont="1" applyFill="1" applyBorder="1" applyAlignment="1">
      <alignment horizontal="left" vertical="center" wrapText="1"/>
    </xf>
    <xf numFmtId="0" fontId="25" fillId="0" borderId="1" xfId="0" applyNumberFormat="1" applyFont="1" applyFill="1" applyBorder="1" applyAlignment="1">
      <alignment horizontal="center" vertical="center"/>
    </xf>
    <xf numFmtId="0" fontId="31" fillId="0" borderId="13" xfId="0" applyFont="1" applyFill="1" applyBorder="1" applyAlignment="1">
      <alignment horizontal="left" vertical="center" wrapText="1"/>
    </xf>
    <xf numFmtId="0" fontId="28" fillId="0" borderId="2" xfId="0" applyFont="1" applyFill="1" applyBorder="1" applyAlignment="1">
      <alignment vertical="top" wrapText="1"/>
    </xf>
    <xf numFmtId="0" fontId="2" fillId="0" borderId="1" xfId="0" applyFont="1" applyFill="1" applyBorder="1" applyAlignment="1">
      <alignment horizontal="center" vertical="center" wrapText="1"/>
    </xf>
    <xf numFmtId="0" fontId="31" fillId="0" borderId="13" xfId="0" applyFont="1" applyFill="1" applyBorder="1" applyAlignment="1">
      <alignment horizontal="center" vertical="center" wrapText="1"/>
    </xf>
    <xf numFmtId="0" fontId="30" fillId="0" borderId="1" xfId="0" applyFont="1" applyFill="1" applyBorder="1" applyAlignment="1">
      <alignment vertical="top" wrapText="1"/>
    </xf>
    <xf numFmtId="0" fontId="30" fillId="0" borderId="1" xfId="0" applyFont="1" applyFill="1" applyBorder="1" applyAlignment="1">
      <alignment horizontal="left" vertical="top" wrapText="1"/>
    </xf>
    <xf numFmtId="4" fontId="40" fillId="0" borderId="1" xfId="0" applyNumberFormat="1" applyFont="1" applyFill="1" applyBorder="1" applyAlignment="1">
      <alignment horizontal="left" vertical="top" wrapText="1"/>
    </xf>
    <xf numFmtId="4" fontId="41" fillId="0" borderId="1" xfId="0" applyNumberFormat="1" applyFont="1" applyFill="1" applyBorder="1" applyAlignment="1">
      <alignment horizontal="left" vertical="top" wrapText="1"/>
    </xf>
    <xf numFmtId="0" fontId="27" fillId="0" borderId="1" xfId="0" applyFont="1" applyFill="1" applyBorder="1" applyAlignment="1">
      <alignment horizontal="left" vertical="top" wrapText="1"/>
    </xf>
    <xf numFmtId="0" fontId="27" fillId="0" borderId="1" xfId="0" applyFont="1" applyFill="1" applyBorder="1" applyAlignment="1">
      <alignment horizontal="justify" vertical="top" wrapText="1"/>
    </xf>
    <xf numFmtId="0" fontId="36" fillId="0" borderId="1" xfId="0" applyFont="1" applyFill="1" applyBorder="1" applyAlignment="1">
      <alignment vertical="top" wrapText="1"/>
    </xf>
    <xf numFmtId="0" fontId="24" fillId="0" borderId="0" xfId="0" applyFont="1" applyFill="1" applyAlignment="1">
      <alignment vertical="top" wrapText="1"/>
    </xf>
    <xf numFmtId="0" fontId="5" fillId="0" borderId="0" xfId="0" applyFont="1" applyFill="1" applyAlignment="1">
      <alignment horizontal="left" vertical="top" wrapText="1"/>
    </xf>
    <xf numFmtId="0" fontId="49" fillId="0" borderId="1" xfId="0" applyFont="1" applyFill="1" applyBorder="1" applyAlignment="1">
      <alignment horizontal="center" vertical="top" wrapText="1"/>
    </xf>
    <xf numFmtId="0" fontId="30" fillId="0" borderId="1" xfId="0" applyFont="1" applyFill="1" applyBorder="1" applyAlignment="1">
      <alignment horizontal="center" vertical="top" wrapText="1"/>
    </xf>
    <xf numFmtId="4" fontId="38" fillId="0" borderId="1" xfId="0" applyNumberFormat="1" applyFont="1" applyFill="1" applyBorder="1" applyAlignment="1">
      <alignment horizontal="center" vertical="top" wrapText="1"/>
    </xf>
    <xf numFmtId="4" fontId="41" fillId="0" borderId="1" xfId="0" applyNumberFormat="1" applyFont="1" applyFill="1" applyBorder="1" applyAlignment="1">
      <alignment horizontal="center" vertical="top" wrapText="1"/>
    </xf>
    <xf numFmtId="0" fontId="3" fillId="0" borderId="1" xfId="0" applyFont="1" applyFill="1" applyBorder="1" applyAlignment="1">
      <alignment horizontal="center" vertical="top" wrapText="1"/>
    </xf>
    <xf numFmtId="0" fontId="52" fillId="0" borderId="1" xfId="0" applyFont="1" applyFill="1" applyBorder="1" applyAlignment="1">
      <alignment horizontal="center" vertical="top" wrapText="1"/>
    </xf>
    <xf numFmtId="0" fontId="33" fillId="0" borderId="1" xfId="0" applyFont="1" applyFill="1" applyBorder="1" applyAlignment="1">
      <alignment horizontal="center" vertical="top" wrapText="1"/>
    </xf>
    <xf numFmtId="0" fontId="48" fillId="0" borderId="1" xfId="0" applyFont="1" applyFill="1" applyBorder="1" applyAlignment="1">
      <alignment horizontal="center" vertical="top" wrapText="1"/>
    </xf>
    <xf numFmtId="0" fontId="48" fillId="0" borderId="14" xfId="0" applyFont="1" applyFill="1" applyBorder="1" applyAlignment="1">
      <alignment horizontal="center" vertical="top" wrapText="1"/>
    </xf>
    <xf numFmtId="0" fontId="37" fillId="0" borderId="1" xfId="0" applyFont="1" applyFill="1" applyBorder="1" applyAlignment="1">
      <alignment horizontal="center" vertical="top" wrapText="1"/>
    </xf>
    <xf numFmtId="0" fontId="48" fillId="0" borderId="0" xfId="0" applyFont="1" applyFill="1" applyAlignment="1">
      <alignment horizontal="center" vertical="center" wrapText="1"/>
    </xf>
    <xf numFmtId="0" fontId="52" fillId="0" borderId="12" xfId="0" applyNumberFormat="1" applyFont="1" applyFill="1" applyBorder="1" applyAlignment="1">
      <alignment horizontal="center" vertical="top" wrapText="1"/>
    </xf>
    <xf numFmtId="4" fontId="48" fillId="0" borderId="1" xfId="0" applyNumberFormat="1" applyFont="1" applyFill="1" applyBorder="1" applyAlignment="1">
      <alignment horizontal="center" vertical="top" wrapText="1"/>
    </xf>
    <xf numFmtId="4" fontId="55" fillId="0" borderId="1" xfId="0" applyNumberFormat="1" applyFont="1" applyFill="1" applyBorder="1" applyAlignment="1">
      <alignment horizontal="center" vertical="top" wrapText="1"/>
    </xf>
    <xf numFmtId="4" fontId="55" fillId="0" borderId="1" xfId="0" applyNumberFormat="1" applyFont="1" applyFill="1" applyBorder="1" applyAlignment="1">
      <alignment horizontal="center" vertical="center" wrapText="1"/>
    </xf>
    <xf numFmtId="0" fontId="30" fillId="0" borderId="0" xfId="0" applyFont="1" applyFill="1" applyAlignment="1">
      <alignment horizontal="center" vertical="center" wrapText="1"/>
    </xf>
    <xf numFmtId="0" fontId="38" fillId="0" borderId="0" xfId="0" applyFont="1" applyFill="1" applyBorder="1" applyAlignment="1">
      <alignment horizontal="center" vertical="center"/>
    </xf>
    <xf numFmtId="0" fontId="56" fillId="0" borderId="1" xfId="0" applyFont="1" applyFill="1" applyBorder="1" applyAlignment="1">
      <alignment horizontal="left" vertical="top" wrapText="1"/>
    </xf>
    <xf numFmtId="0" fontId="57" fillId="0" borderId="1" xfId="0" applyFont="1" applyFill="1" applyBorder="1" applyAlignment="1">
      <alignment horizontal="left" vertical="top" wrapText="1"/>
    </xf>
    <xf numFmtId="0" fontId="62" fillId="0" borderId="1" xfId="0" applyFont="1" applyFill="1" applyBorder="1" applyAlignment="1">
      <alignment horizontal="left" vertical="top" wrapText="1"/>
    </xf>
    <xf numFmtId="0" fontId="39" fillId="0" borderId="0" xfId="0" applyFont="1" applyFill="1" applyBorder="1" applyAlignment="1">
      <alignment horizontal="center" vertical="center"/>
    </xf>
    <xf numFmtId="0" fontId="56" fillId="0" borderId="0" xfId="0" applyFont="1" applyFill="1" applyBorder="1" applyAlignment="1">
      <alignment horizontal="center" vertical="center"/>
    </xf>
    <xf numFmtId="0" fontId="56" fillId="0" borderId="0" xfId="0" applyFont="1" applyFill="1" applyBorder="1" applyAlignment="1">
      <alignment horizontal="left" vertical="top" wrapText="1"/>
    </xf>
    <xf numFmtId="0" fontId="58" fillId="0" borderId="0" xfId="0" applyFont="1" applyFill="1" applyBorder="1" applyAlignment="1">
      <alignment horizontal="left" vertical="top" wrapText="1"/>
    </xf>
    <xf numFmtId="0" fontId="59" fillId="0" borderId="0" xfId="0" applyFont="1" applyFill="1" applyBorder="1" applyAlignment="1">
      <alignment vertical="top" wrapText="1"/>
    </xf>
    <xf numFmtId="0" fontId="56" fillId="0" borderId="0" xfId="0" applyFont="1" applyFill="1" applyBorder="1" applyAlignment="1">
      <alignment vertical="top" wrapText="1"/>
    </xf>
    <xf numFmtId="0" fontId="56" fillId="0" borderId="0" xfId="0" applyFont="1" applyFill="1" applyBorder="1" applyAlignment="1">
      <alignment horizontal="justify" vertical="top"/>
    </xf>
    <xf numFmtId="0" fontId="56" fillId="0" borderId="0" xfId="0" applyNumberFormat="1" applyFont="1" applyFill="1" applyBorder="1" applyAlignment="1">
      <alignment vertical="top" wrapText="1"/>
    </xf>
    <xf numFmtId="0" fontId="60" fillId="0" borderId="0" xfId="0" applyFont="1" applyFill="1" applyBorder="1" applyAlignment="1">
      <alignment horizontal="left" vertical="top" wrapText="1"/>
    </xf>
    <xf numFmtId="0" fontId="61" fillId="0" borderId="0" xfId="0" applyFont="1" applyFill="1" applyBorder="1" applyAlignment="1">
      <alignment horizontal="left" vertical="top" wrapText="1"/>
    </xf>
    <xf numFmtId="0" fontId="57" fillId="0" borderId="0" xfId="0" applyFont="1" applyFill="1" applyBorder="1" applyAlignment="1">
      <alignment horizontal="left" vertical="top" wrapText="1"/>
    </xf>
    <xf numFmtId="0" fontId="59" fillId="0" borderId="0" xfId="0" applyFont="1" applyFill="1" applyBorder="1" applyAlignment="1">
      <alignment horizontal="left" vertical="top" wrapText="1"/>
    </xf>
    <xf numFmtId="0" fontId="59" fillId="0" borderId="0" xfId="0" applyNumberFormat="1" applyFont="1" applyFill="1" applyBorder="1" applyAlignment="1">
      <alignment horizontal="left" vertical="top" wrapText="1"/>
    </xf>
    <xf numFmtId="4" fontId="59" fillId="0" borderId="0" xfId="0" applyNumberFormat="1" applyFont="1" applyFill="1" applyBorder="1" applyAlignment="1">
      <alignment horizontal="left" vertical="top" wrapText="1"/>
    </xf>
    <xf numFmtId="0" fontId="62" fillId="0" borderId="0" xfId="0" applyFont="1" applyFill="1" applyBorder="1" applyAlignment="1">
      <alignment horizontal="left" vertical="top" wrapText="1"/>
    </xf>
    <xf numFmtId="0" fontId="57" fillId="0" borderId="0" xfId="0" applyFont="1" applyFill="1" applyBorder="1" applyAlignment="1">
      <alignment horizontal="center" vertical="center"/>
    </xf>
    <xf numFmtId="0" fontId="63" fillId="0" borderId="0" xfId="0" applyFont="1" applyFill="1" applyBorder="1" applyAlignment="1">
      <alignment horizontal="left" vertical="top" wrapText="1"/>
    </xf>
    <xf numFmtId="0" fontId="57" fillId="0" borderId="0" xfId="0" applyNumberFormat="1" applyFont="1" applyFill="1" applyBorder="1" applyAlignment="1">
      <alignment horizontal="left" vertical="top"/>
    </xf>
    <xf numFmtId="0" fontId="57" fillId="0" borderId="0" xfId="0" applyFont="1" applyFill="1" applyBorder="1" applyAlignment="1">
      <alignment horizontal="center" vertical="top"/>
    </xf>
    <xf numFmtId="0" fontId="38" fillId="0" borderId="1" xfId="0" applyFont="1" applyFill="1" applyBorder="1" applyAlignment="1">
      <alignment horizontal="left" vertical="center" wrapText="1"/>
    </xf>
    <xf numFmtId="49" fontId="38" fillId="0" borderId="1" xfId="0" applyNumberFormat="1" applyFont="1" applyFill="1" applyBorder="1" applyAlignment="1">
      <alignment horizontal="center" vertical="center" wrapText="1"/>
    </xf>
    <xf numFmtId="0" fontId="56" fillId="0" borderId="1" xfId="0" applyFont="1" applyFill="1" applyBorder="1" applyAlignment="1">
      <alignment vertical="top" wrapText="1"/>
    </xf>
    <xf numFmtId="0" fontId="56" fillId="0" borderId="1" xfId="0" applyNumberFormat="1" applyFont="1" applyFill="1" applyBorder="1" applyAlignment="1">
      <alignment horizontal="left" vertical="top" wrapText="1"/>
    </xf>
    <xf numFmtId="4" fontId="56" fillId="0" borderId="1" xfId="0" applyNumberFormat="1" applyFont="1" applyFill="1" applyBorder="1" applyAlignment="1">
      <alignment horizontal="left" vertical="top" wrapText="1"/>
    </xf>
    <xf numFmtId="0" fontId="5" fillId="18" borderId="1" xfId="0" applyFont="1" applyFill="1" applyBorder="1" applyAlignment="1">
      <alignment horizontal="left" vertical="top" wrapText="1"/>
    </xf>
    <xf numFmtId="4" fontId="5" fillId="0" borderId="1" xfId="0" applyNumberFormat="1" applyFont="1" applyFill="1" applyBorder="1" applyAlignment="1">
      <alignment horizontal="center" vertical="top" wrapText="1"/>
    </xf>
    <xf numFmtId="4" fontId="5" fillId="0" borderId="1" xfId="0" applyNumberFormat="1" applyFont="1" applyFill="1" applyBorder="1" applyAlignment="1">
      <alignment horizontal="left" vertical="top" wrapText="1"/>
    </xf>
    <xf numFmtId="0" fontId="64" fillId="0" borderId="1" xfId="0" applyFont="1" applyFill="1" applyBorder="1" applyAlignment="1">
      <alignment horizontal="center" vertical="top" wrapText="1"/>
    </xf>
    <xf numFmtId="0" fontId="38" fillId="0" borderId="0" xfId="0" applyFont="1" applyFill="1" applyAlignment="1">
      <alignment horizontal="center" vertical="top" wrapText="1"/>
    </xf>
    <xf numFmtId="0" fontId="5" fillId="0" borderId="1" xfId="0" applyFont="1" applyBorder="1" applyAlignment="1">
      <alignment wrapText="1"/>
    </xf>
    <xf numFmtId="0" fontId="56" fillId="0" borderId="1" xfId="0" applyFont="1" applyFill="1" applyBorder="1" applyAlignment="1">
      <alignment horizontal="center" vertical="center"/>
    </xf>
    <xf numFmtId="0" fontId="38" fillId="0" borderId="1" xfId="0" applyFont="1" applyFill="1" applyBorder="1" applyAlignment="1">
      <alignment horizontal="center" vertical="center"/>
    </xf>
    <xf numFmtId="0" fontId="39" fillId="0" borderId="1" xfId="0" applyFont="1" applyFill="1" applyBorder="1" applyAlignment="1">
      <alignment horizontal="center" vertical="center"/>
    </xf>
    <xf numFmtId="4" fontId="5" fillId="0" borderId="1" xfId="0" applyNumberFormat="1" applyFont="1" applyFill="1" applyBorder="1" applyAlignment="1">
      <alignment horizontal="center" vertical="center" wrapText="1"/>
    </xf>
    <xf numFmtId="0" fontId="64" fillId="0" borderId="1" xfId="0" applyFont="1" applyFill="1" applyBorder="1" applyAlignment="1">
      <alignment horizontal="center" vertical="center" wrapText="1"/>
    </xf>
    <xf numFmtId="165" fontId="52" fillId="0" borderId="1" xfId="0" applyNumberFormat="1" applyFont="1" applyFill="1" applyBorder="1" applyAlignment="1">
      <alignment horizontal="center" vertical="center" wrapText="1"/>
    </xf>
    <xf numFmtId="0" fontId="38" fillId="0" borderId="0" xfId="0" applyFont="1" applyFill="1" applyAlignment="1">
      <alignment horizontal="center" vertical="center" wrapText="1"/>
    </xf>
    <xf numFmtId="0" fontId="30" fillId="0" borderId="2" xfId="0" applyFont="1" applyFill="1" applyBorder="1" applyAlignment="1">
      <alignment horizontal="left" vertical="center" wrapText="1"/>
    </xf>
    <xf numFmtId="0" fontId="30" fillId="0" borderId="12" xfId="0" applyFont="1" applyFill="1" applyBorder="1" applyAlignment="1">
      <alignment horizontal="left" vertical="center" wrapText="1"/>
    </xf>
    <xf numFmtId="0" fontId="0" fillId="0" borderId="13" xfId="0" applyFont="1" applyFill="1" applyBorder="1" applyAlignment="1">
      <alignment vertical="center" wrapText="1"/>
    </xf>
    <xf numFmtId="0" fontId="30" fillId="0" borderId="1" xfId="0" applyFont="1" applyFill="1" applyBorder="1" applyAlignment="1">
      <alignment horizontal="left" vertical="center" wrapText="1"/>
    </xf>
    <xf numFmtId="0" fontId="31" fillId="0" borderId="1" xfId="0" applyFont="1" applyFill="1" applyBorder="1" applyAlignment="1">
      <alignment horizontal="left" vertical="center" wrapText="1"/>
    </xf>
    <xf numFmtId="0" fontId="0" fillId="0" borderId="1" xfId="0" applyFont="1" applyFill="1" applyBorder="1" applyAlignment="1">
      <alignment vertical="center" wrapText="1"/>
    </xf>
    <xf numFmtId="0" fontId="31" fillId="0" borderId="12" xfId="0" applyFont="1" applyFill="1" applyBorder="1" applyAlignment="1">
      <alignment horizontal="left" vertical="center" wrapText="1"/>
    </xf>
    <xf numFmtId="0" fontId="0" fillId="0" borderId="12" xfId="0" applyFont="1" applyFill="1" applyBorder="1" applyAlignment="1">
      <alignment vertical="center" wrapText="1"/>
    </xf>
    <xf numFmtId="0" fontId="2" fillId="0" borderId="1" xfId="0" applyFont="1" applyFill="1" applyBorder="1" applyAlignment="1">
      <alignment horizontal="center" vertical="top" wrapText="1"/>
    </xf>
    <xf numFmtId="0" fontId="39" fillId="0" borderId="1" xfId="0" applyFont="1" applyFill="1" applyBorder="1" applyAlignment="1">
      <alignment horizontal="center" vertical="top" wrapText="1"/>
    </xf>
    <xf numFmtId="0" fontId="2" fillId="0" borderId="1" xfId="0" applyFont="1" applyFill="1" applyBorder="1" applyAlignment="1">
      <alignment horizontal="center" vertical="center" wrapText="1"/>
    </xf>
    <xf numFmtId="0" fontId="39" fillId="0" borderId="1" xfId="0" applyFont="1" applyFill="1" applyBorder="1" applyAlignment="1">
      <alignment horizontal="left" vertical="center" wrapText="1"/>
    </xf>
    <xf numFmtId="0" fontId="27" fillId="0" borderId="0" xfId="0" applyFont="1" applyFill="1" applyAlignment="1">
      <alignment horizontal="justify" vertical="center" wrapText="1"/>
    </xf>
    <xf numFmtId="0" fontId="0" fillId="0" borderId="0" xfId="0" applyFill="1" applyAlignment="1">
      <alignment vertical="center" wrapText="1"/>
    </xf>
    <xf numFmtId="0" fontId="27" fillId="0" borderId="0" xfId="0" applyFont="1" applyFill="1" applyAlignment="1">
      <alignment vertical="center" wrapText="1"/>
    </xf>
    <xf numFmtId="0" fontId="35" fillId="0" borderId="0" xfId="0" applyFont="1" applyFill="1" applyAlignment="1">
      <alignment vertical="center" wrapText="1"/>
    </xf>
    <xf numFmtId="0" fontId="3" fillId="0" borderId="0" xfId="0" applyFont="1" applyFill="1" applyAlignment="1">
      <alignment horizontal="left" vertical="center" wrapText="1"/>
    </xf>
    <xf numFmtId="0" fontId="26" fillId="0" borderId="0" xfId="0" applyNumberFormat="1" applyFont="1" applyFill="1" applyAlignment="1">
      <alignment horizontal="left" vertical="center"/>
    </xf>
    <xf numFmtId="0" fontId="0" fillId="0" borderId="0" xfId="0" applyAlignment="1">
      <alignment horizontal="left" vertical="center"/>
    </xf>
    <xf numFmtId="0" fontId="32" fillId="0" borderId="0" xfId="0" applyFont="1" applyFill="1" applyAlignment="1">
      <alignment horizontal="center" vertical="center" wrapText="1"/>
    </xf>
    <xf numFmtId="0" fontId="2" fillId="0" borderId="1" xfId="0" applyNumberFormat="1" applyFont="1" applyFill="1" applyBorder="1" applyAlignment="1">
      <alignment horizontal="center" vertical="center" wrapText="1"/>
    </xf>
    <xf numFmtId="0" fontId="2" fillId="0" borderId="2" xfId="0" applyFont="1" applyFill="1" applyBorder="1" applyAlignment="1">
      <alignment horizontal="center" vertical="top" wrapText="1"/>
    </xf>
    <xf numFmtId="0" fontId="0" fillId="0" borderId="12" xfId="0" applyBorder="1" applyAlignment="1">
      <alignment horizontal="center" vertical="top" wrapText="1"/>
    </xf>
    <xf numFmtId="0" fontId="2" fillId="0" borderId="2" xfId="0" applyFont="1" applyFill="1" applyBorder="1" applyAlignment="1">
      <alignment horizontal="center" vertical="center" wrapText="1"/>
    </xf>
    <xf numFmtId="0" fontId="0" fillId="0" borderId="12" xfId="0" applyBorder="1" applyAlignment="1">
      <alignment horizontal="center" vertical="center" wrapText="1"/>
    </xf>
    <xf numFmtId="0" fontId="23" fillId="0" borderId="14"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15" xfId="0" applyFont="1" applyFill="1" applyBorder="1" applyAlignment="1">
      <alignment horizontal="center" vertical="center" wrapText="1"/>
    </xf>
    <xf numFmtId="0" fontId="37" fillId="0" borderId="2" xfId="0" applyNumberFormat="1" applyFont="1" applyFill="1" applyBorder="1" applyAlignment="1">
      <alignment vertical="center" wrapText="1"/>
    </xf>
    <xf numFmtId="0" fontId="45" fillId="0" borderId="13" xfId="0" applyFont="1" applyFill="1" applyBorder="1" applyAlignment="1">
      <alignment vertical="center" wrapText="1"/>
    </xf>
    <xf numFmtId="0" fontId="46" fillId="0" borderId="2" xfId="0" applyFont="1" applyFill="1" applyBorder="1" applyAlignment="1">
      <alignment horizontal="left" vertical="center" wrapText="1"/>
    </xf>
    <xf numFmtId="0" fontId="46" fillId="0" borderId="12" xfId="0" applyFont="1" applyFill="1" applyBorder="1" applyAlignment="1">
      <alignment horizontal="left" vertical="center" wrapText="1"/>
    </xf>
    <xf numFmtId="0" fontId="47" fillId="0" borderId="12" xfId="0" applyFont="1" applyFill="1" applyBorder="1" applyAlignment="1">
      <alignment vertical="center" wrapText="1"/>
    </xf>
    <xf numFmtId="0" fontId="47" fillId="0" borderId="13" xfId="0" applyFont="1" applyFill="1" applyBorder="1" applyAlignment="1">
      <alignment vertical="center" wrapText="1"/>
    </xf>
    <xf numFmtId="0" fontId="44" fillId="0" borderId="2" xfId="0" applyFont="1" applyFill="1" applyBorder="1" applyAlignment="1">
      <alignment horizontal="left" vertical="center" wrapText="1"/>
    </xf>
    <xf numFmtId="0" fontId="44" fillId="0" borderId="12" xfId="0" applyFont="1" applyFill="1" applyBorder="1" applyAlignment="1">
      <alignment horizontal="left" vertical="center" wrapText="1"/>
    </xf>
    <xf numFmtId="0" fontId="45" fillId="0" borderId="12" xfId="0" applyFont="1" applyFill="1" applyBorder="1" applyAlignment="1">
      <alignment vertical="center" wrapText="1"/>
    </xf>
  </cellXfs>
  <cellStyles count="45">
    <cellStyle name="20% - Акцент1 2" xfId="3"/>
    <cellStyle name="20% - Акцент2 2" xfId="4"/>
    <cellStyle name="20% - Акцент3 2" xfId="5"/>
    <cellStyle name="20% - Акцент4 2" xfId="6"/>
    <cellStyle name="20% - Акцент5 2" xfId="7"/>
    <cellStyle name="20% - Акцент6 2" xfId="8"/>
    <cellStyle name="40% - Акцент1 2" xfId="9"/>
    <cellStyle name="40% - Акцент2 2" xfId="10"/>
    <cellStyle name="40% - Акцент3 2" xfId="11"/>
    <cellStyle name="40% - Акцент4 2" xfId="12"/>
    <cellStyle name="40% - Акцент5 2" xfId="13"/>
    <cellStyle name="40% - Акцент6 2" xfId="14"/>
    <cellStyle name="60% - Акцент1 2" xfId="15"/>
    <cellStyle name="60% - Акцент2 2" xfId="16"/>
    <cellStyle name="60% - Акцент3 2" xfId="17"/>
    <cellStyle name="60% - Акцент4 2" xfId="18"/>
    <cellStyle name="60% - Акцент5 2" xfId="19"/>
    <cellStyle name="60% - Акцент6 2" xfId="20"/>
    <cellStyle name="Акцент1 2" xfId="21"/>
    <cellStyle name="Акцент2 2" xfId="22"/>
    <cellStyle name="Акцент3 2" xfId="23"/>
    <cellStyle name="Акцент4 2" xfId="24"/>
    <cellStyle name="Акцент5 2" xfId="25"/>
    <cellStyle name="Акцент6 2" xfId="26"/>
    <cellStyle name="Ввод  2" xfId="27"/>
    <cellStyle name="Вывод 2" xfId="28"/>
    <cellStyle name="Вычисление 2" xfId="29"/>
    <cellStyle name="Заголовок 1 2" xfId="30"/>
    <cellStyle name="Заголовок 2 2" xfId="31"/>
    <cellStyle name="Заголовок 3 2" xfId="32"/>
    <cellStyle name="Заголовок 4 2" xfId="33"/>
    <cellStyle name="Итог 2" xfId="34"/>
    <cellStyle name="Контрольная ячейка 2" xfId="35"/>
    <cellStyle name="Название 2" xfId="36"/>
    <cellStyle name="Нейтральный 2" xfId="37"/>
    <cellStyle name="Обычный" xfId="0" builtinId="0"/>
    <cellStyle name="Обычный 2" xfId="1"/>
    <cellStyle name="Обычный 3" xfId="2"/>
    <cellStyle name="Плохой 2" xfId="38"/>
    <cellStyle name="Пояснение 2" xfId="39"/>
    <cellStyle name="Примечание 2" xfId="40"/>
    <cellStyle name="Связанная ячейка 2" xfId="41"/>
    <cellStyle name="Текст предупреждения 2" xfId="42"/>
    <cellStyle name="Финансовый" xfId="44" builtinId="3"/>
    <cellStyle name="Хороший 2" xfId="43"/>
  </cellStyles>
  <dxfs count="0"/>
  <tableStyles count="0" defaultTableStyle="TableStyleMedium2" defaultPivotStyle="PivotStyleLight16"/>
  <colors>
    <mruColors>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207"/>
  <sheetViews>
    <sheetView tabSelected="1" zoomScale="75" zoomScaleNormal="75" zoomScaleSheetLayoutView="50" workbookViewId="0">
      <pane ySplit="5" topLeftCell="A198" activePane="bottomLeft" state="frozen"/>
      <selection pane="bottomLeft" activeCell="I206" sqref="I206"/>
    </sheetView>
  </sheetViews>
  <sheetFormatPr defaultColWidth="9.109375" defaultRowHeight="16.8" x14ac:dyDescent="0.3"/>
  <cols>
    <col min="1" max="1" width="9.5546875" style="3" customWidth="1"/>
    <col min="2" max="2" width="72.6640625" style="79" customWidth="1"/>
    <col min="3" max="3" width="15.109375" style="18" customWidth="1"/>
    <col min="4" max="4" width="71.109375" style="129" customWidth="1"/>
    <col min="5" max="5" width="16.33203125" style="96" customWidth="1"/>
    <col min="6" max="6" width="14.44140625" style="18" customWidth="1"/>
    <col min="7" max="7" width="15.5546875" style="137" customWidth="1"/>
    <col min="8" max="8" width="17" style="18" customWidth="1"/>
    <col min="9" max="10" width="9.109375" style="2"/>
    <col min="11" max="11" width="9.109375" style="2" customWidth="1"/>
    <col min="12" max="12" width="70.6640625" style="102" customWidth="1"/>
    <col min="13" max="16384" width="9.109375" style="2"/>
  </cols>
  <sheetData>
    <row r="1" spans="1:12" ht="69" customHeight="1" x14ac:dyDescent="0.3">
      <c r="A1" s="157" t="s">
        <v>288</v>
      </c>
      <c r="B1" s="157"/>
      <c r="C1" s="157"/>
      <c r="D1" s="157"/>
      <c r="E1" s="157"/>
      <c r="F1" s="157"/>
      <c r="G1" s="157"/>
      <c r="H1" s="157"/>
    </row>
    <row r="3" spans="1:12" ht="31.95" customHeight="1" x14ac:dyDescent="0.3">
      <c r="A3" s="158" t="s">
        <v>0</v>
      </c>
      <c r="B3" s="146" t="s">
        <v>1</v>
      </c>
      <c r="C3" s="148" t="s">
        <v>2</v>
      </c>
      <c r="D3" s="147" t="s">
        <v>283</v>
      </c>
      <c r="E3" s="159" t="s">
        <v>289</v>
      </c>
      <c r="F3" s="160"/>
      <c r="G3" s="160"/>
      <c r="H3" s="163" t="s">
        <v>287</v>
      </c>
    </row>
    <row r="4" spans="1:12" ht="18" customHeight="1" x14ac:dyDescent="0.3">
      <c r="A4" s="158"/>
      <c r="B4" s="146"/>
      <c r="C4" s="148"/>
      <c r="D4" s="147"/>
      <c r="E4" s="161" t="s">
        <v>192</v>
      </c>
      <c r="F4" s="162"/>
      <c r="G4" s="162"/>
      <c r="H4" s="164"/>
    </row>
    <row r="5" spans="1:12" ht="86.4" customHeight="1" x14ac:dyDescent="0.3">
      <c r="A5" s="158"/>
      <c r="B5" s="146"/>
      <c r="C5" s="148"/>
      <c r="D5" s="147"/>
      <c r="E5" s="5" t="s">
        <v>285</v>
      </c>
      <c r="F5" s="70" t="s">
        <v>284</v>
      </c>
      <c r="G5" s="34" t="s">
        <v>286</v>
      </c>
      <c r="H5" s="165"/>
    </row>
    <row r="6" spans="1:12" s="31" customFormat="1" ht="18.75" customHeight="1" x14ac:dyDescent="0.3">
      <c r="A6" s="172" t="s">
        <v>213</v>
      </c>
      <c r="B6" s="173"/>
      <c r="C6" s="173"/>
      <c r="D6" s="173"/>
      <c r="E6" s="173"/>
      <c r="F6" s="174"/>
      <c r="G6" s="174"/>
      <c r="H6" s="167"/>
      <c r="L6" s="102"/>
    </row>
    <row r="7" spans="1:12" s="31" customFormat="1" ht="18" x14ac:dyDescent="0.3">
      <c r="A7" s="168" t="s">
        <v>211</v>
      </c>
      <c r="B7" s="169"/>
      <c r="C7" s="169"/>
      <c r="D7" s="169"/>
      <c r="E7" s="169"/>
      <c r="F7" s="170"/>
      <c r="G7" s="170"/>
      <c r="H7" s="171"/>
      <c r="L7" s="102"/>
    </row>
    <row r="8" spans="1:12" s="31" customFormat="1" ht="33.6" x14ac:dyDescent="0.3">
      <c r="A8" s="4">
        <v>1</v>
      </c>
      <c r="B8" s="32" t="s">
        <v>50</v>
      </c>
      <c r="C8" s="33"/>
      <c r="D8" s="44"/>
      <c r="E8" s="86"/>
      <c r="F8" s="45">
        <f>SUM(F9+F11+F17)</f>
        <v>16000</v>
      </c>
      <c r="G8" s="45">
        <f>G9+G13+G17</f>
        <v>17873.599999999999</v>
      </c>
      <c r="H8" s="34"/>
      <c r="L8" s="111"/>
    </row>
    <row r="9" spans="1:12" s="31" customFormat="1" ht="33.6" x14ac:dyDescent="0.3">
      <c r="A9" s="4" t="s">
        <v>46</v>
      </c>
      <c r="B9" s="32" t="s">
        <v>51</v>
      </c>
      <c r="C9" s="33" t="s">
        <v>222</v>
      </c>
      <c r="D9" s="35"/>
      <c r="E9" s="87"/>
      <c r="F9" s="41">
        <f>F10+F11+F12</f>
        <v>8000</v>
      </c>
      <c r="G9" s="41">
        <f>G10+G11+G12</f>
        <v>17868</v>
      </c>
      <c r="H9" s="34"/>
      <c r="L9" s="111"/>
    </row>
    <row r="10" spans="1:12" s="31" customFormat="1" ht="33.6" x14ac:dyDescent="0.3">
      <c r="A10" s="4" t="s">
        <v>58</v>
      </c>
      <c r="B10" s="32" t="s">
        <v>194</v>
      </c>
      <c r="C10" s="33" t="s">
        <v>222</v>
      </c>
      <c r="D10" s="98" t="s">
        <v>322</v>
      </c>
      <c r="E10" s="87"/>
      <c r="F10" s="36">
        <v>0</v>
      </c>
      <c r="G10" s="33">
        <v>2769</v>
      </c>
      <c r="H10" s="34"/>
      <c r="L10" s="103"/>
    </row>
    <row r="11" spans="1:12" s="31" customFormat="1" ht="72.599999999999994" customHeight="1" x14ac:dyDescent="0.3">
      <c r="A11" s="4" t="s">
        <v>59</v>
      </c>
      <c r="B11" s="22" t="s">
        <v>253</v>
      </c>
      <c r="C11" s="33" t="s">
        <v>222</v>
      </c>
      <c r="D11" s="98" t="s">
        <v>291</v>
      </c>
      <c r="E11" s="88"/>
      <c r="F11" s="36">
        <v>8000</v>
      </c>
      <c r="G11" s="33">
        <v>14296</v>
      </c>
      <c r="H11" s="34"/>
      <c r="L11" s="104"/>
    </row>
    <row r="12" spans="1:12" s="31" customFormat="1" ht="36" x14ac:dyDescent="0.3">
      <c r="A12" s="38" t="s">
        <v>254</v>
      </c>
      <c r="B12" s="22" t="s">
        <v>255</v>
      </c>
      <c r="C12" s="33" t="s">
        <v>222</v>
      </c>
      <c r="D12" s="122" t="s">
        <v>292</v>
      </c>
      <c r="E12" s="89"/>
      <c r="F12" s="40">
        <v>0</v>
      </c>
      <c r="G12" s="33">
        <v>803</v>
      </c>
      <c r="H12" s="34"/>
      <c r="L12" s="105"/>
    </row>
    <row r="13" spans="1:12" s="31" customFormat="1" x14ac:dyDescent="0.3">
      <c r="A13" s="4" t="s">
        <v>47</v>
      </c>
      <c r="B13" s="32" t="s">
        <v>71</v>
      </c>
      <c r="C13" s="33"/>
      <c r="D13" s="39"/>
      <c r="E13" s="88"/>
      <c r="F13" s="41">
        <f>F14+F15+F16</f>
        <v>5</v>
      </c>
      <c r="G13" s="41">
        <f t="shared" ref="G13" si="0">G14+G15+G16</f>
        <v>5.6</v>
      </c>
      <c r="H13" s="34"/>
      <c r="L13" s="106"/>
    </row>
    <row r="14" spans="1:12" s="31" customFormat="1" ht="33.6" x14ac:dyDescent="0.3">
      <c r="A14" s="4" t="s">
        <v>72</v>
      </c>
      <c r="B14" s="32" t="s">
        <v>195</v>
      </c>
      <c r="C14" s="33" t="s">
        <v>222</v>
      </c>
      <c r="D14" s="39"/>
      <c r="E14" s="88"/>
      <c r="F14" s="36"/>
      <c r="G14" s="42"/>
      <c r="H14" s="34"/>
      <c r="L14" s="106"/>
    </row>
    <row r="15" spans="1:12" s="31" customFormat="1" ht="50.4" x14ac:dyDescent="0.3">
      <c r="A15" s="4" t="s">
        <v>73</v>
      </c>
      <c r="B15" s="32" t="s">
        <v>196</v>
      </c>
      <c r="C15" s="33" t="s">
        <v>222</v>
      </c>
      <c r="D15" s="122" t="s">
        <v>293</v>
      </c>
      <c r="E15" s="88"/>
      <c r="F15" s="36"/>
      <c r="G15" s="42"/>
      <c r="H15" s="34"/>
      <c r="L15" s="105"/>
    </row>
    <row r="16" spans="1:12" s="31" customFormat="1" x14ac:dyDescent="0.3">
      <c r="A16" s="4" t="s">
        <v>74</v>
      </c>
      <c r="B16" s="32" t="s">
        <v>197</v>
      </c>
      <c r="C16" s="33" t="s">
        <v>222</v>
      </c>
      <c r="D16" s="39" t="s">
        <v>257</v>
      </c>
      <c r="E16" s="88"/>
      <c r="F16" s="36">
        <v>5</v>
      </c>
      <c r="G16" s="36">
        <v>5.6</v>
      </c>
      <c r="H16" s="34"/>
      <c r="L16" s="106"/>
    </row>
    <row r="17" spans="1:12" s="31" customFormat="1" ht="33.6" x14ac:dyDescent="0.3">
      <c r="A17" s="4" t="s">
        <v>48</v>
      </c>
      <c r="B17" s="32" t="s">
        <v>118</v>
      </c>
      <c r="C17" s="33"/>
      <c r="D17" s="39"/>
      <c r="E17" s="88"/>
      <c r="F17" s="41"/>
      <c r="G17" s="41"/>
      <c r="H17" s="34"/>
      <c r="L17" s="106"/>
    </row>
    <row r="18" spans="1:12" s="31" customFormat="1" ht="33.6" x14ac:dyDescent="0.3">
      <c r="A18" s="12" t="s">
        <v>75</v>
      </c>
      <c r="B18" s="32" t="s">
        <v>119</v>
      </c>
      <c r="C18" s="33" t="s">
        <v>222</v>
      </c>
      <c r="D18" s="43"/>
      <c r="E18" s="88"/>
      <c r="F18" s="36"/>
      <c r="G18" s="42"/>
      <c r="H18" s="34"/>
      <c r="L18" s="107"/>
    </row>
    <row r="19" spans="1:12" s="31" customFormat="1" x14ac:dyDescent="0.3">
      <c r="A19" s="12" t="s">
        <v>76</v>
      </c>
      <c r="B19" s="32" t="s">
        <v>120</v>
      </c>
      <c r="C19" s="33" t="s">
        <v>222</v>
      </c>
      <c r="D19" s="43"/>
      <c r="E19" s="88"/>
      <c r="F19" s="36"/>
      <c r="G19" s="42"/>
      <c r="H19" s="34"/>
      <c r="L19" s="108"/>
    </row>
    <row r="20" spans="1:12" s="31" customFormat="1" ht="33.6" x14ac:dyDescent="0.3">
      <c r="A20" s="4">
        <v>2</v>
      </c>
      <c r="B20" s="32" t="s">
        <v>53</v>
      </c>
      <c r="C20" s="33"/>
      <c r="D20" s="44"/>
      <c r="E20" s="86"/>
      <c r="F20" s="45">
        <f>F23+F25+F24+F22</f>
        <v>700</v>
      </c>
      <c r="G20" s="45">
        <f>G23+G25+G24+G22</f>
        <v>931</v>
      </c>
      <c r="H20" s="34"/>
      <c r="L20" s="109"/>
    </row>
    <row r="21" spans="1:12" s="31" customFormat="1" x14ac:dyDescent="0.3">
      <c r="A21" s="4" t="s">
        <v>52</v>
      </c>
      <c r="B21" s="32" t="s">
        <v>54</v>
      </c>
      <c r="C21" s="33"/>
      <c r="D21" s="44"/>
      <c r="E21" s="86"/>
      <c r="F21" s="45">
        <f>F22+F23+F24</f>
        <v>200</v>
      </c>
      <c r="G21" s="45">
        <f t="shared" ref="G21" si="1">G22+G23+G24</f>
        <v>254</v>
      </c>
      <c r="H21" s="34"/>
      <c r="L21" s="109"/>
    </row>
    <row r="22" spans="1:12" s="31" customFormat="1" ht="67.2" x14ac:dyDescent="0.3">
      <c r="A22" s="4" t="s">
        <v>55</v>
      </c>
      <c r="B22" s="32" t="s">
        <v>258</v>
      </c>
      <c r="C22" s="33" t="s">
        <v>222</v>
      </c>
      <c r="D22" s="39" t="s">
        <v>327</v>
      </c>
      <c r="E22" s="88"/>
      <c r="F22" s="41">
        <v>0</v>
      </c>
      <c r="G22" s="33">
        <v>36</v>
      </c>
      <c r="H22" s="34"/>
      <c r="L22" s="102"/>
    </row>
    <row r="23" spans="1:12" s="31" customFormat="1" ht="50.4" x14ac:dyDescent="0.3">
      <c r="A23" s="4" t="s">
        <v>56</v>
      </c>
      <c r="B23" s="32" t="s">
        <v>259</v>
      </c>
      <c r="C23" s="33" t="s">
        <v>222</v>
      </c>
      <c r="D23" s="98" t="s">
        <v>294</v>
      </c>
      <c r="E23" s="88"/>
      <c r="F23" s="36">
        <v>200</v>
      </c>
      <c r="G23" s="33">
        <v>218</v>
      </c>
      <c r="H23" s="34"/>
      <c r="L23" s="97"/>
    </row>
    <row r="24" spans="1:12" s="31" customFormat="1" ht="69" customHeight="1" x14ac:dyDescent="0.3">
      <c r="A24" s="4" t="s">
        <v>57</v>
      </c>
      <c r="B24" s="32" t="s">
        <v>260</v>
      </c>
      <c r="C24" s="33" t="s">
        <v>261</v>
      </c>
      <c r="D24" s="39"/>
      <c r="E24" s="88"/>
      <c r="F24" s="36">
        <v>0</v>
      </c>
      <c r="G24" s="33">
        <v>0</v>
      </c>
      <c r="H24" s="34"/>
      <c r="L24" s="104"/>
    </row>
    <row r="25" spans="1:12" s="31" customFormat="1" x14ac:dyDescent="0.3">
      <c r="A25" s="4" t="s">
        <v>116</v>
      </c>
      <c r="B25" s="32" t="s">
        <v>145</v>
      </c>
      <c r="C25" s="33"/>
      <c r="D25" s="46"/>
      <c r="E25" s="90"/>
      <c r="F25" s="47">
        <f>F26+F27+F28</f>
        <v>500</v>
      </c>
      <c r="G25" s="47">
        <f t="shared" ref="G25" si="2">G26+G27+G28</f>
        <v>677</v>
      </c>
      <c r="H25" s="34"/>
      <c r="L25" s="110"/>
    </row>
    <row r="26" spans="1:12" s="31" customFormat="1" ht="33.6" x14ac:dyDescent="0.3">
      <c r="A26" s="4" t="s">
        <v>125</v>
      </c>
      <c r="B26" s="32" t="s">
        <v>198</v>
      </c>
      <c r="C26" s="33" t="s">
        <v>222</v>
      </c>
      <c r="D26" s="39" t="s">
        <v>262</v>
      </c>
      <c r="E26" s="88"/>
      <c r="F26" s="36"/>
      <c r="G26" s="42"/>
      <c r="H26" s="34"/>
      <c r="L26" s="110"/>
    </row>
    <row r="27" spans="1:12" s="31" customFormat="1" ht="50.4" x14ac:dyDescent="0.3">
      <c r="A27" s="4" t="s">
        <v>126</v>
      </c>
      <c r="B27" s="32" t="s">
        <v>263</v>
      </c>
      <c r="C27" s="33" t="s">
        <v>222</v>
      </c>
      <c r="D27" s="98" t="s">
        <v>295</v>
      </c>
      <c r="E27" s="88"/>
      <c r="F27" s="36">
        <v>500</v>
      </c>
      <c r="G27" s="33">
        <v>677</v>
      </c>
      <c r="H27" s="34"/>
      <c r="L27" s="97"/>
    </row>
    <row r="28" spans="1:12" s="31" customFormat="1" ht="36" x14ac:dyDescent="0.3">
      <c r="A28" s="4" t="s">
        <v>127</v>
      </c>
      <c r="B28" s="32" t="s">
        <v>264</v>
      </c>
      <c r="C28" s="33" t="s">
        <v>222</v>
      </c>
      <c r="D28" s="103" t="s">
        <v>326</v>
      </c>
      <c r="E28" s="88"/>
      <c r="F28" s="36">
        <v>0</v>
      </c>
      <c r="G28" s="36">
        <v>0</v>
      </c>
      <c r="H28" s="34"/>
    </row>
    <row r="29" spans="1:12" s="31" customFormat="1" ht="84" x14ac:dyDescent="0.3">
      <c r="A29" s="48" t="s">
        <v>151</v>
      </c>
      <c r="B29" s="32" t="s">
        <v>152</v>
      </c>
      <c r="C29" s="33" t="s">
        <v>261</v>
      </c>
      <c r="D29" s="37" t="s">
        <v>265</v>
      </c>
      <c r="E29" s="88"/>
      <c r="F29" s="42"/>
      <c r="G29" s="42"/>
      <c r="H29" s="34"/>
      <c r="L29" s="104"/>
    </row>
    <row r="30" spans="1:12" s="31" customFormat="1" ht="50.4" x14ac:dyDescent="0.3">
      <c r="A30" s="4">
        <v>3</v>
      </c>
      <c r="B30" s="32" t="s">
        <v>29</v>
      </c>
      <c r="C30" s="33"/>
      <c r="D30" s="44"/>
      <c r="E30" s="86"/>
      <c r="F30" s="45">
        <f>F31+F32+F33+F34+F35</f>
        <v>1600</v>
      </c>
      <c r="G30" s="45">
        <f t="shared" ref="G30" si="3">G31+G32+G33+G34+G35</f>
        <v>2940</v>
      </c>
      <c r="H30" s="34"/>
      <c r="L30" s="111"/>
    </row>
    <row r="31" spans="1:12" s="31" customFormat="1" ht="48" x14ac:dyDescent="0.3">
      <c r="A31" s="4" t="s">
        <v>67</v>
      </c>
      <c r="B31" s="32" t="s">
        <v>68</v>
      </c>
      <c r="C31" s="33" t="s">
        <v>222</v>
      </c>
      <c r="D31" s="98" t="s">
        <v>296</v>
      </c>
      <c r="E31" s="88"/>
      <c r="F31" s="36"/>
      <c r="G31" s="42"/>
      <c r="H31" s="34"/>
      <c r="L31" s="112"/>
    </row>
    <row r="32" spans="1:12" s="31" customFormat="1" ht="50.4" x14ac:dyDescent="0.3">
      <c r="A32" s="4" t="s">
        <v>69</v>
      </c>
      <c r="B32" s="32" t="s">
        <v>206</v>
      </c>
      <c r="C32" s="33" t="s">
        <v>222</v>
      </c>
      <c r="D32" s="98" t="s">
        <v>297</v>
      </c>
      <c r="E32" s="88"/>
      <c r="F32" s="36"/>
      <c r="G32" s="42"/>
      <c r="H32" s="34"/>
      <c r="L32" s="112"/>
    </row>
    <row r="33" spans="1:12" s="31" customFormat="1" ht="36" x14ac:dyDescent="0.3">
      <c r="A33" s="4" t="s">
        <v>77</v>
      </c>
      <c r="B33" s="32" t="s">
        <v>70</v>
      </c>
      <c r="C33" s="33" t="s">
        <v>222</v>
      </c>
      <c r="D33" s="123" t="s">
        <v>298</v>
      </c>
      <c r="E33" s="88"/>
      <c r="F33" s="36"/>
      <c r="G33" s="42"/>
      <c r="H33" s="34"/>
      <c r="L33" s="113"/>
    </row>
    <row r="34" spans="1:12" s="31" customFormat="1" ht="36" x14ac:dyDescent="0.3">
      <c r="A34" s="4" t="s">
        <v>79</v>
      </c>
      <c r="B34" s="32" t="s">
        <v>78</v>
      </c>
      <c r="C34" s="33" t="s">
        <v>222</v>
      </c>
      <c r="D34" s="124" t="s">
        <v>299</v>
      </c>
      <c r="E34" s="88"/>
      <c r="F34" s="36">
        <v>1300</v>
      </c>
      <c r="G34" s="132">
        <v>1307</v>
      </c>
      <c r="H34" s="34"/>
      <c r="L34" s="114"/>
    </row>
    <row r="35" spans="1:12" s="31" customFormat="1" ht="24" x14ac:dyDescent="0.3">
      <c r="A35" s="4" t="s">
        <v>81</v>
      </c>
      <c r="B35" s="32" t="s">
        <v>80</v>
      </c>
      <c r="C35" s="33" t="s">
        <v>222</v>
      </c>
      <c r="D35" s="98" t="s">
        <v>300</v>
      </c>
      <c r="E35" s="88"/>
      <c r="F35" s="36">
        <v>300</v>
      </c>
      <c r="G35" s="132">
        <v>1633</v>
      </c>
      <c r="H35" s="34"/>
      <c r="L35" s="112"/>
    </row>
    <row r="36" spans="1:12" s="31" customFormat="1" ht="33.6" x14ac:dyDescent="0.3">
      <c r="A36" s="4">
        <v>4</v>
      </c>
      <c r="B36" s="32" t="s">
        <v>30</v>
      </c>
      <c r="C36" s="33"/>
      <c r="D36" s="44"/>
      <c r="E36" s="86"/>
      <c r="F36" s="45">
        <f>F37+F38+F39+F40</f>
        <v>25180</v>
      </c>
      <c r="G36" s="45">
        <f t="shared" ref="G36" si="4">G37+G38+G39+G40</f>
        <v>34032</v>
      </c>
      <c r="H36" s="34"/>
      <c r="L36" s="111"/>
    </row>
    <row r="37" spans="1:12" s="31" customFormat="1" ht="33.6" x14ac:dyDescent="0.3">
      <c r="A37" s="4" t="s">
        <v>82</v>
      </c>
      <c r="B37" s="32" t="s">
        <v>84</v>
      </c>
      <c r="C37" s="33" t="s">
        <v>222</v>
      </c>
      <c r="D37" s="98" t="s">
        <v>301</v>
      </c>
      <c r="E37" s="88"/>
      <c r="F37" s="36"/>
      <c r="G37" s="42"/>
      <c r="H37" s="34"/>
      <c r="L37" s="112"/>
    </row>
    <row r="38" spans="1:12" s="31" customFormat="1" ht="72" x14ac:dyDescent="0.3">
      <c r="A38" s="4" t="s">
        <v>83</v>
      </c>
      <c r="B38" s="32" t="s">
        <v>85</v>
      </c>
      <c r="C38" s="33" t="s">
        <v>222</v>
      </c>
      <c r="D38" s="122" t="s">
        <v>302</v>
      </c>
      <c r="E38" s="88"/>
      <c r="F38" s="36"/>
      <c r="G38" s="42"/>
      <c r="H38" s="34"/>
      <c r="L38" s="105"/>
    </row>
    <row r="39" spans="1:12" s="31" customFormat="1" x14ac:dyDescent="0.3">
      <c r="A39" s="4" t="s">
        <v>86</v>
      </c>
      <c r="B39" s="32" t="s">
        <v>87</v>
      </c>
      <c r="C39" s="33" t="s">
        <v>222</v>
      </c>
      <c r="D39" s="98" t="s">
        <v>303</v>
      </c>
      <c r="E39" s="88"/>
      <c r="F39" s="36"/>
      <c r="G39" s="42"/>
      <c r="H39" s="34"/>
      <c r="L39" s="112"/>
    </row>
    <row r="40" spans="1:12" s="31" customFormat="1" ht="36" x14ac:dyDescent="0.3">
      <c r="A40" s="4" t="s">
        <v>88</v>
      </c>
      <c r="B40" s="32" t="s">
        <v>128</v>
      </c>
      <c r="C40" s="33" t="s">
        <v>222</v>
      </c>
      <c r="D40" s="98" t="s">
        <v>323</v>
      </c>
      <c r="E40" s="88"/>
      <c r="F40" s="36">
        <v>25180</v>
      </c>
      <c r="G40" s="36">
        <v>34032</v>
      </c>
      <c r="H40" s="34"/>
      <c r="L40" s="112"/>
    </row>
    <row r="41" spans="1:12" s="31" customFormat="1" ht="50.4" x14ac:dyDescent="0.3">
      <c r="A41" s="4" t="s">
        <v>129</v>
      </c>
      <c r="B41" s="32" t="s">
        <v>153</v>
      </c>
      <c r="C41" s="33" t="s">
        <v>261</v>
      </c>
      <c r="D41" s="98"/>
      <c r="E41" s="88"/>
      <c r="F41" s="36"/>
      <c r="G41" s="42"/>
      <c r="H41" s="34"/>
      <c r="L41" s="104"/>
    </row>
    <row r="42" spans="1:12" s="31" customFormat="1" ht="33.6" x14ac:dyDescent="0.3">
      <c r="A42" s="4">
        <v>5</v>
      </c>
      <c r="B42" s="32" t="s">
        <v>31</v>
      </c>
      <c r="C42" s="33"/>
      <c r="D42" s="99"/>
      <c r="E42" s="91"/>
      <c r="F42" s="45">
        <f>F43+F44</f>
        <v>1530</v>
      </c>
      <c r="G42" s="45">
        <f t="shared" ref="G42" si="5">G43+G44</f>
        <v>1908</v>
      </c>
      <c r="H42" s="34"/>
      <c r="L42" s="111"/>
    </row>
    <row r="43" spans="1:12" s="31" customFormat="1" ht="36" x14ac:dyDescent="0.3">
      <c r="A43" s="4" t="s">
        <v>89</v>
      </c>
      <c r="B43" s="32" t="s">
        <v>90</v>
      </c>
      <c r="C43" s="33" t="s">
        <v>222</v>
      </c>
      <c r="D43" s="98" t="s">
        <v>304</v>
      </c>
      <c r="E43" s="88"/>
      <c r="F43" s="36"/>
      <c r="G43" s="42"/>
      <c r="H43" s="34"/>
      <c r="L43" s="112"/>
    </row>
    <row r="44" spans="1:12" s="31" customFormat="1" ht="323.25" customHeight="1" x14ac:dyDescent="0.3">
      <c r="A44" s="4" t="s">
        <v>91</v>
      </c>
      <c r="B44" s="32" t="s">
        <v>106</v>
      </c>
      <c r="C44" s="33" t="s">
        <v>222</v>
      </c>
      <c r="D44" s="103" t="s">
        <v>340</v>
      </c>
      <c r="E44" s="88"/>
      <c r="F44" s="36">
        <v>1530</v>
      </c>
      <c r="G44" s="36">
        <v>1908</v>
      </c>
      <c r="H44" s="36"/>
    </row>
    <row r="45" spans="1:12" s="31" customFormat="1" ht="33.6" x14ac:dyDescent="0.3">
      <c r="A45" s="4">
        <v>6</v>
      </c>
      <c r="B45" s="32" t="s">
        <v>32</v>
      </c>
      <c r="C45" s="33"/>
      <c r="D45" s="44"/>
      <c r="E45" s="86"/>
      <c r="F45" s="47">
        <f t="shared" ref="F45:G45" si="6">SUM(F46:F49)</f>
        <v>19000</v>
      </c>
      <c r="G45" s="47">
        <f t="shared" si="6"/>
        <v>24875</v>
      </c>
      <c r="H45" s="34"/>
      <c r="L45" s="111"/>
    </row>
    <row r="46" spans="1:12" s="31" customFormat="1" ht="132" x14ac:dyDescent="0.25">
      <c r="A46" s="4" t="s">
        <v>60</v>
      </c>
      <c r="B46" s="32" t="s">
        <v>62</v>
      </c>
      <c r="C46" s="33" t="s">
        <v>222</v>
      </c>
      <c r="D46" s="130" t="s">
        <v>305</v>
      </c>
      <c r="E46" s="88"/>
      <c r="F46" s="47"/>
      <c r="G46" s="47"/>
      <c r="H46" s="34"/>
      <c r="L46" s="97"/>
    </row>
    <row r="47" spans="1:12" s="31" customFormat="1" x14ac:dyDescent="0.3">
      <c r="A47" s="4" t="s">
        <v>61</v>
      </c>
      <c r="B47" s="32" t="s">
        <v>64</v>
      </c>
      <c r="C47" s="33" t="s">
        <v>222</v>
      </c>
      <c r="D47" s="131"/>
      <c r="E47" s="88"/>
      <c r="F47" s="47"/>
      <c r="G47" s="47"/>
      <c r="H47" s="34"/>
      <c r="L47" s="97"/>
    </row>
    <row r="48" spans="1:12" s="31" customFormat="1" ht="48" x14ac:dyDescent="0.3">
      <c r="A48" s="4" t="s">
        <v>63</v>
      </c>
      <c r="B48" s="32" t="s">
        <v>65</v>
      </c>
      <c r="C48" s="33" t="s">
        <v>222</v>
      </c>
      <c r="D48" s="98" t="s">
        <v>306</v>
      </c>
      <c r="E48" s="88"/>
      <c r="F48" s="42"/>
      <c r="G48" s="42"/>
      <c r="H48" s="34"/>
      <c r="L48" s="97"/>
    </row>
    <row r="49" spans="1:12" s="31" customFormat="1" ht="36" x14ac:dyDescent="0.3">
      <c r="A49" s="4" t="s">
        <v>66</v>
      </c>
      <c r="B49" s="32" t="s">
        <v>96</v>
      </c>
      <c r="C49" s="33" t="s">
        <v>222</v>
      </c>
      <c r="D49" s="98" t="s">
        <v>307</v>
      </c>
      <c r="E49" s="88"/>
      <c r="F49" s="33">
        <v>19000</v>
      </c>
      <c r="G49" s="33">
        <v>24875</v>
      </c>
      <c r="H49" s="34"/>
      <c r="L49" s="97"/>
    </row>
    <row r="50" spans="1:12" s="31" customFormat="1" ht="50.4" x14ac:dyDescent="0.3">
      <c r="A50" s="4" t="s">
        <v>92</v>
      </c>
      <c r="B50" s="32" t="s">
        <v>154</v>
      </c>
      <c r="C50" s="33" t="s">
        <v>261</v>
      </c>
      <c r="D50" s="37" t="s">
        <v>268</v>
      </c>
      <c r="E50" s="88"/>
      <c r="F50" s="42"/>
      <c r="G50" s="42"/>
      <c r="H50" s="34"/>
      <c r="L50" s="104"/>
    </row>
    <row r="51" spans="1:12" s="31" customFormat="1" x14ac:dyDescent="0.3">
      <c r="A51" s="48" t="s">
        <v>155</v>
      </c>
      <c r="B51" s="32" t="s">
        <v>156</v>
      </c>
      <c r="C51" s="33" t="s">
        <v>261</v>
      </c>
      <c r="D51" s="37" t="s">
        <v>269</v>
      </c>
      <c r="E51" s="88"/>
      <c r="F51" s="42"/>
      <c r="G51" s="42"/>
      <c r="H51" s="34"/>
      <c r="L51" s="104"/>
    </row>
    <row r="52" spans="1:12" s="31" customFormat="1" ht="67.2" x14ac:dyDescent="0.3">
      <c r="A52" s="4">
        <v>7</v>
      </c>
      <c r="B52" s="32" t="s">
        <v>33</v>
      </c>
      <c r="C52" s="33"/>
      <c r="D52" s="44"/>
      <c r="E52" s="86"/>
      <c r="F52" s="47">
        <f>F53+F57+F58+F62+F64+F65</f>
        <v>172</v>
      </c>
      <c r="G52" s="47">
        <f t="shared" ref="G52" si="7">G53+G57+G58+G62+G64+G65</f>
        <v>287</v>
      </c>
      <c r="H52" s="34"/>
      <c r="L52" s="111"/>
    </row>
    <row r="53" spans="1:12" s="31" customFormat="1" ht="33.6" x14ac:dyDescent="0.3">
      <c r="A53" s="4" t="s">
        <v>157</v>
      </c>
      <c r="B53" s="32" t="s">
        <v>97</v>
      </c>
      <c r="C53" s="33" t="s">
        <v>222</v>
      </c>
      <c r="D53" s="37" t="s">
        <v>270</v>
      </c>
      <c r="E53" s="88"/>
      <c r="F53" s="47"/>
      <c r="G53" s="42"/>
      <c r="H53" s="34"/>
      <c r="L53" s="111"/>
    </row>
    <row r="54" spans="1:12" s="31" customFormat="1" ht="50.4" x14ac:dyDescent="0.3">
      <c r="A54" s="4" t="s">
        <v>158</v>
      </c>
      <c r="B54" s="32" t="s">
        <v>199</v>
      </c>
      <c r="C54" s="33" t="s">
        <v>222</v>
      </c>
      <c r="D54" s="98" t="s">
        <v>308</v>
      </c>
      <c r="E54" s="88"/>
      <c r="F54" s="36"/>
      <c r="G54" s="42"/>
      <c r="H54" s="34"/>
      <c r="L54" s="97"/>
    </row>
    <row r="55" spans="1:12" s="31" customFormat="1" ht="33.6" x14ac:dyDescent="0.3">
      <c r="A55" s="4" t="s">
        <v>159</v>
      </c>
      <c r="B55" s="32" t="s">
        <v>200</v>
      </c>
      <c r="C55" s="33" t="s">
        <v>222</v>
      </c>
      <c r="D55" s="37" t="s">
        <v>267</v>
      </c>
      <c r="E55" s="88"/>
      <c r="F55" s="36"/>
      <c r="G55" s="42"/>
      <c r="H55" s="34"/>
      <c r="L55" s="103"/>
    </row>
    <row r="56" spans="1:12" s="31" customFormat="1" ht="36" x14ac:dyDescent="0.3">
      <c r="A56" s="4" t="s">
        <v>160</v>
      </c>
      <c r="B56" s="32" t="s">
        <v>201</v>
      </c>
      <c r="C56" s="33" t="s">
        <v>222</v>
      </c>
      <c r="D56" s="98" t="s">
        <v>309</v>
      </c>
      <c r="E56" s="88"/>
      <c r="F56" s="36"/>
      <c r="G56" s="42"/>
      <c r="H56" s="34"/>
      <c r="L56" s="97"/>
    </row>
    <row r="57" spans="1:12" s="31" customFormat="1" ht="50.4" x14ac:dyDescent="0.3">
      <c r="A57" s="4" t="s">
        <v>161</v>
      </c>
      <c r="B57" s="32" t="s">
        <v>95</v>
      </c>
      <c r="C57" s="33" t="s">
        <v>222</v>
      </c>
      <c r="D57" s="98" t="s">
        <v>310</v>
      </c>
      <c r="E57" s="88"/>
      <c r="F57" s="36"/>
      <c r="G57" s="42"/>
      <c r="H57" s="34"/>
      <c r="L57" s="97"/>
    </row>
    <row r="58" spans="1:12" s="31" customFormat="1" ht="50.4" x14ac:dyDescent="0.3">
      <c r="A58" s="4" t="s">
        <v>144</v>
      </c>
      <c r="B58" s="32" t="s">
        <v>130</v>
      </c>
      <c r="C58" s="33" t="s">
        <v>222</v>
      </c>
      <c r="D58" s="37"/>
      <c r="E58" s="88"/>
      <c r="F58" s="47">
        <f>F59+F60+F61</f>
        <v>50</v>
      </c>
      <c r="G58" s="47">
        <f t="shared" ref="G58" si="8">G59+G60+G61</f>
        <v>50</v>
      </c>
      <c r="H58" s="34"/>
      <c r="L58" s="111"/>
    </row>
    <row r="59" spans="1:12" s="31" customFormat="1" ht="33.6" x14ac:dyDescent="0.3">
      <c r="A59" s="4" t="s">
        <v>162</v>
      </c>
      <c r="B59" s="32" t="s">
        <v>131</v>
      </c>
      <c r="C59" s="33" t="s">
        <v>222</v>
      </c>
      <c r="D59" s="37"/>
      <c r="E59" s="88"/>
      <c r="F59" s="36"/>
      <c r="G59" s="42"/>
      <c r="H59" s="34"/>
      <c r="L59" s="111"/>
    </row>
    <row r="60" spans="1:12" s="31" customFormat="1" ht="33.6" x14ac:dyDescent="0.3">
      <c r="A60" s="4" t="s">
        <v>163</v>
      </c>
      <c r="B60" s="32" t="s">
        <v>132</v>
      </c>
      <c r="C60" s="33" t="s">
        <v>222</v>
      </c>
      <c r="D60" s="37"/>
      <c r="E60" s="88"/>
      <c r="F60" s="36"/>
      <c r="G60" s="42"/>
      <c r="H60" s="34"/>
      <c r="L60" s="111"/>
    </row>
    <row r="61" spans="1:12" s="31" customFormat="1" ht="50.4" x14ac:dyDescent="0.3">
      <c r="A61" s="4" t="s">
        <v>164</v>
      </c>
      <c r="B61" s="32" t="s">
        <v>133</v>
      </c>
      <c r="C61" s="33" t="s">
        <v>222</v>
      </c>
      <c r="D61" s="98" t="s">
        <v>311</v>
      </c>
      <c r="E61" s="88"/>
      <c r="F61" s="36">
        <v>50</v>
      </c>
      <c r="G61" s="36">
        <v>50</v>
      </c>
      <c r="H61" s="34"/>
      <c r="L61" s="97"/>
    </row>
    <row r="62" spans="1:12" s="31" customFormat="1" ht="84" x14ac:dyDescent="0.3">
      <c r="A62" s="4" t="s">
        <v>165</v>
      </c>
      <c r="B62" s="32" t="s">
        <v>134</v>
      </c>
      <c r="C62" s="33" t="s">
        <v>222</v>
      </c>
      <c r="D62" s="98" t="s">
        <v>312</v>
      </c>
      <c r="E62" s="88"/>
      <c r="F62" s="47">
        <v>5</v>
      </c>
      <c r="G62" s="47">
        <v>5</v>
      </c>
      <c r="H62" s="34"/>
      <c r="L62" s="97"/>
    </row>
    <row r="63" spans="1:12" s="31" customFormat="1" ht="50.4" x14ac:dyDescent="0.3">
      <c r="A63" s="4" t="s">
        <v>166</v>
      </c>
      <c r="B63" s="32" t="s">
        <v>149</v>
      </c>
      <c r="C63" s="33" t="s">
        <v>222</v>
      </c>
      <c r="D63" s="98" t="s">
        <v>313</v>
      </c>
      <c r="E63" s="88"/>
      <c r="F63" s="36"/>
      <c r="G63" s="42"/>
      <c r="H63" s="34"/>
      <c r="L63" s="97"/>
    </row>
    <row r="64" spans="1:12" s="31" customFormat="1" ht="67.2" x14ac:dyDescent="0.3">
      <c r="A64" s="4" t="s">
        <v>167</v>
      </c>
      <c r="B64" s="32" t="s">
        <v>150</v>
      </c>
      <c r="C64" s="33" t="s">
        <v>222</v>
      </c>
      <c r="D64" s="98" t="s">
        <v>314</v>
      </c>
      <c r="E64" s="88"/>
      <c r="F64" s="36">
        <v>17</v>
      </c>
      <c r="G64" s="36">
        <v>107</v>
      </c>
      <c r="H64" s="34"/>
      <c r="L64" s="97"/>
    </row>
    <row r="65" spans="1:12" s="31" customFormat="1" ht="168" x14ac:dyDescent="0.3">
      <c r="A65" s="4" t="s">
        <v>168</v>
      </c>
      <c r="B65" s="32" t="s">
        <v>135</v>
      </c>
      <c r="C65" s="33" t="s">
        <v>222</v>
      </c>
      <c r="D65" s="103" t="s">
        <v>343</v>
      </c>
      <c r="E65" s="88"/>
      <c r="F65" s="36">
        <v>100</v>
      </c>
      <c r="G65" s="36">
        <v>125</v>
      </c>
      <c r="H65" s="34"/>
    </row>
    <row r="66" spans="1:12" s="31" customFormat="1" ht="33.6" x14ac:dyDescent="0.3">
      <c r="A66" s="4">
        <v>8</v>
      </c>
      <c r="B66" s="32" t="s">
        <v>34</v>
      </c>
      <c r="C66" s="33" t="s">
        <v>222</v>
      </c>
      <c r="D66" s="44"/>
      <c r="E66" s="86"/>
      <c r="F66" s="47">
        <f>SUM(F67:F69)</f>
        <v>0</v>
      </c>
      <c r="G66" s="47">
        <f t="shared" ref="G66" si="9">SUM(G67:G69)</f>
        <v>0</v>
      </c>
      <c r="H66" s="34"/>
      <c r="L66" s="111"/>
    </row>
    <row r="67" spans="1:12" s="31" customFormat="1" ht="50.4" x14ac:dyDescent="0.3">
      <c r="A67" s="4" t="s">
        <v>93</v>
      </c>
      <c r="B67" s="32" t="s">
        <v>100</v>
      </c>
      <c r="C67" s="33" t="s">
        <v>222</v>
      </c>
      <c r="D67" s="37" t="s">
        <v>267</v>
      </c>
      <c r="E67" s="88"/>
      <c r="F67" s="49"/>
      <c r="G67" s="42"/>
      <c r="H67" s="34"/>
      <c r="L67" s="115"/>
    </row>
    <row r="68" spans="1:12" s="31" customFormat="1" ht="50.4" x14ac:dyDescent="0.3">
      <c r="A68" s="4" t="s">
        <v>94</v>
      </c>
      <c r="B68" s="32" t="s">
        <v>102</v>
      </c>
      <c r="C68" s="33" t="s">
        <v>222</v>
      </c>
      <c r="D68" s="37" t="s">
        <v>267</v>
      </c>
      <c r="E68" s="88"/>
      <c r="F68" s="47"/>
      <c r="G68" s="42"/>
      <c r="H68" s="34"/>
      <c r="L68" s="111"/>
    </row>
    <row r="69" spans="1:12" s="31" customFormat="1" ht="60" x14ac:dyDescent="0.3">
      <c r="A69" s="4" t="s">
        <v>98</v>
      </c>
      <c r="B69" s="32" t="s">
        <v>104</v>
      </c>
      <c r="C69" s="33" t="s">
        <v>222</v>
      </c>
      <c r="D69" s="98" t="s">
        <v>315</v>
      </c>
      <c r="E69" s="88"/>
      <c r="F69" s="47"/>
      <c r="G69" s="42"/>
      <c r="H69" s="34"/>
      <c r="L69" s="97"/>
    </row>
    <row r="70" spans="1:12" s="31" customFormat="1" ht="100.8" x14ac:dyDescent="0.3">
      <c r="A70" s="4">
        <v>9</v>
      </c>
      <c r="B70" s="32" t="s">
        <v>35</v>
      </c>
      <c r="C70" s="33" t="s">
        <v>222</v>
      </c>
      <c r="D70" s="44"/>
      <c r="E70" s="86"/>
      <c r="F70" s="47">
        <f>F71+F72</f>
        <v>32.1</v>
      </c>
      <c r="G70" s="47">
        <f t="shared" ref="G70" si="10">G71+G72</f>
        <v>32.1</v>
      </c>
      <c r="H70" s="34"/>
      <c r="L70" s="111"/>
    </row>
    <row r="71" spans="1:12" s="31" customFormat="1" ht="151.19999999999999" x14ac:dyDescent="0.3">
      <c r="A71" s="4" t="s">
        <v>99</v>
      </c>
      <c r="B71" s="32" t="s">
        <v>271</v>
      </c>
      <c r="C71" s="33" t="s">
        <v>261</v>
      </c>
      <c r="D71" s="103" t="s">
        <v>341</v>
      </c>
      <c r="E71" s="88"/>
      <c r="F71" s="42"/>
      <c r="G71" s="42"/>
      <c r="H71" s="34"/>
    </row>
    <row r="72" spans="1:12" s="31" customFormat="1" ht="67.2" x14ac:dyDescent="0.3">
      <c r="A72" s="4" t="s">
        <v>101</v>
      </c>
      <c r="B72" s="32" t="s">
        <v>171</v>
      </c>
      <c r="C72" s="33" t="s">
        <v>261</v>
      </c>
      <c r="D72" s="98" t="s">
        <v>342</v>
      </c>
      <c r="E72" s="88"/>
      <c r="F72" s="36">
        <v>32.1</v>
      </c>
      <c r="G72" s="36">
        <v>32.1</v>
      </c>
      <c r="H72" s="34"/>
    </row>
    <row r="73" spans="1:12" s="31" customFormat="1" ht="67.2" x14ac:dyDescent="0.3">
      <c r="A73" s="4" t="s">
        <v>103</v>
      </c>
      <c r="B73" s="32" t="s">
        <v>172</v>
      </c>
      <c r="C73" s="33" t="s">
        <v>261</v>
      </c>
      <c r="D73" s="37" t="s">
        <v>273</v>
      </c>
      <c r="E73" s="88"/>
      <c r="F73" s="36"/>
      <c r="G73" s="42"/>
      <c r="H73" s="23"/>
      <c r="L73" s="104"/>
    </row>
    <row r="74" spans="1:12" s="31" customFormat="1" ht="67.2" x14ac:dyDescent="0.3">
      <c r="A74" s="48" t="s">
        <v>170</v>
      </c>
      <c r="B74" s="32" t="s">
        <v>220</v>
      </c>
      <c r="C74" s="33" t="s">
        <v>261</v>
      </c>
      <c r="D74" s="37" t="s">
        <v>272</v>
      </c>
      <c r="E74" s="88"/>
      <c r="F74" s="36"/>
      <c r="G74" s="42"/>
      <c r="H74" s="23"/>
      <c r="L74" s="104"/>
    </row>
    <row r="75" spans="1:12" s="31" customFormat="1" ht="50.4" x14ac:dyDescent="0.3">
      <c r="A75" s="4">
        <v>10</v>
      </c>
      <c r="B75" s="32" t="s">
        <v>36</v>
      </c>
      <c r="C75" s="33" t="s">
        <v>222</v>
      </c>
      <c r="D75" s="37"/>
      <c r="E75" s="88"/>
      <c r="F75" s="47">
        <f>F76+F77</f>
        <v>0</v>
      </c>
      <c r="G75" s="47">
        <f t="shared" ref="G75" si="11">G76+G77</f>
        <v>0</v>
      </c>
      <c r="H75" s="47"/>
      <c r="L75" s="103"/>
    </row>
    <row r="76" spans="1:12" s="31" customFormat="1" ht="33.6" x14ac:dyDescent="0.3">
      <c r="A76" s="4" t="s">
        <v>105</v>
      </c>
      <c r="B76" s="32" t="s">
        <v>110</v>
      </c>
      <c r="C76" s="33" t="s">
        <v>222</v>
      </c>
      <c r="D76" s="37" t="s">
        <v>272</v>
      </c>
      <c r="E76" s="88"/>
      <c r="F76" s="36"/>
      <c r="G76" s="42"/>
      <c r="H76" s="23"/>
      <c r="L76" s="103"/>
    </row>
    <row r="77" spans="1:12" s="31" customFormat="1" ht="33.6" x14ac:dyDescent="0.3">
      <c r="A77" s="4" t="s">
        <v>107</v>
      </c>
      <c r="B77" s="32" t="s">
        <v>193</v>
      </c>
      <c r="C77" s="33" t="s">
        <v>222</v>
      </c>
      <c r="D77" s="80" t="s">
        <v>256</v>
      </c>
      <c r="E77" s="91"/>
      <c r="F77" s="36"/>
      <c r="G77" s="42"/>
      <c r="H77" s="23"/>
      <c r="L77" s="116"/>
    </row>
    <row r="78" spans="1:12" s="31" customFormat="1" ht="33.6" x14ac:dyDescent="0.3">
      <c r="A78" s="4">
        <v>11</v>
      </c>
      <c r="B78" s="32" t="s">
        <v>37</v>
      </c>
      <c r="C78" s="33" t="s">
        <v>222</v>
      </c>
      <c r="D78" s="37" t="s">
        <v>266</v>
      </c>
      <c r="E78" s="88"/>
      <c r="F78" s="47">
        <f>F80</f>
        <v>50</v>
      </c>
      <c r="G78" s="47">
        <f t="shared" ref="G78" si="12">G80</f>
        <v>50</v>
      </c>
      <c r="H78" s="47"/>
      <c r="L78" s="111"/>
    </row>
    <row r="79" spans="1:12" s="31" customFormat="1" ht="84" x14ac:dyDescent="0.3">
      <c r="A79" s="4" t="s">
        <v>108</v>
      </c>
      <c r="B79" s="32" t="s">
        <v>112</v>
      </c>
      <c r="C79" s="33" t="s">
        <v>222</v>
      </c>
      <c r="D79" s="98" t="s">
        <v>325</v>
      </c>
      <c r="E79" s="88"/>
      <c r="F79" s="36"/>
      <c r="G79" s="42"/>
      <c r="H79" s="23"/>
    </row>
    <row r="80" spans="1:12" s="31" customFormat="1" ht="60" x14ac:dyDescent="0.3">
      <c r="A80" s="4" t="s">
        <v>109</v>
      </c>
      <c r="B80" s="32" t="s">
        <v>114</v>
      </c>
      <c r="C80" s="33" t="s">
        <v>222</v>
      </c>
      <c r="D80" s="122" t="s">
        <v>316</v>
      </c>
      <c r="E80" s="88"/>
      <c r="F80" s="36">
        <v>50</v>
      </c>
      <c r="G80" s="33">
        <v>50</v>
      </c>
      <c r="H80" s="23"/>
    </row>
    <row r="81" spans="1:12" s="31" customFormat="1" ht="33.6" x14ac:dyDescent="0.3">
      <c r="A81" s="4">
        <v>12</v>
      </c>
      <c r="B81" s="32" t="s">
        <v>136</v>
      </c>
      <c r="C81" s="33"/>
      <c r="D81" s="99"/>
      <c r="E81" s="86"/>
      <c r="F81" s="47">
        <f>F82+F83+F84+F85</f>
        <v>0</v>
      </c>
      <c r="G81" s="47">
        <f t="shared" ref="G81" si="13">G82+G83+G84+G85</f>
        <v>0</v>
      </c>
      <c r="H81" s="34"/>
    </row>
    <row r="82" spans="1:12" s="31" customFormat="1" ht="33.6" x14ac:dyDescent="0.3">
      <c r="A82" s="4" t="s">
        <v>111</v>
      </c>
      <c r="B82" s="32" t="s">
        <v>202</v>
      </c>
      <c r="C82" s="33" t="s">
        <v>222</v>
      </c>
      <c r="D82" s="98" t="s">
        <v>317</v>
      </c>
      <c r="E82" s="88"/>
      <c r="F82" s="36"/>
      <c r="G82" s="42"/>
      <c r="H82" s="34"/>
    </row>
    <row r="83" spans="1:12" s="31" customFormat="1" ht="50.4" x14ac:dyDescent="0.3">
      <c r="A83" s="4" t="s">
        <v>113</v>
      </c>
      <c r="B83" s="32" t="s">
        <v>203</v>
      </c>
      <c r="C83" s="33" t="s">
        <v>222</v>
      </c>
      <c r="D83" s="37" t="s">
        <v>267</v>
      </c>
      <c r="E83" s="88"/>
      <c r="F83" s="50"/>
      <c r="G83" s="42"/>
      <c r="H83" s="34"/>
      <c r="L83" s="117"/>
    </row>
    <row r="84" spans="1:12" s="31" customFormat="1" ht="33.6" x14ac:dyDescent="0.3">
      <c r="A84" s="4" t="s">
        <v>115</v>
      </c>
      <c r="B84" s="32" t="s">
        <v>204</v>
      </c>
      <c r="C84" s="33" t="s">
        <v>222</v>
      </c>
      <c r="D84" s="37" t="s">
        <v>267</v>
      </c>
      <c r="E84" s="88"/>
      <c r="F84" s="50"/>
      <c r="G84" s="42"/>
      <c r="H84" s="34"/>
      <c r="L84" s="117"/>
    </row>
    <row r="85" spans="1:12" s="31" customFormat="1" ht="33.6" x14ac:dyDescent="0.3">
      <c r="A85" s="4" t="s">
        <v>169</v>
      </c>
      <c r="B85" s="32" t="s">
        <v>205</v>
      </c>
      <c r="C85" s="33" t="s">
        <v>222</v>
      </c>
      <c r="D85" s="37" t="s">
        <v>267</v>
      </c>
      <c r="E85" s="88"/>
      <c r="F85" s="50"/>
      <c r="G85" s="42"/>
      <c r="H85" s="34"/>
      <c r="L85" s="117"/>
    </row>
    <row r="86" spans="1:12" s="52" customFormat="1" ht="48" x14ac:dyDescent="0.3">
      <c r="A86" s="51">
        <v>13</v>
      </c>
      <c r="B86" s="22" t="s">
        <v>274</v>
      </c>
      <c r="C86" s="33" t="s">
        <v>222</v>
      </c>
      <c r="D86" s="98" t="s">
        <v>318</v>
      </c>
      <c r="E86" s="88"/>
      <c r="F86" s="47">
        <v>675</v>
      </c>
      <c r="G86" s="133">
        <v>844</v>
      </c>
      <c r="H86" s="34"/>
      <c r="L86" s="101"/>
    </row>
    <row r="87" spans="1:12" s="31" customFormat="1" ht="46.8" x14ac:dyDescent="0.3">
      <c r="A87" s="53">
        <v>14</v>
      </c>
      <c r="B87" s="22" t="s">
        <v>275</v>
      </c>
      <c r="C87" s="33" t="s">
        <v>222</v>
      </c>
      <c r="D87" s="98"/>
      <c r="E87" s="88"/>
      <c r="F87" s="47">
        <v>2000</v>
      </c>
      <c r="G87" s="132">
        <v>5246</v>
      </c>
      <c r="H87" s="34"/>
      <c r="L87" s="97"/>
    </row>
    <row r="88" spans="1:12" s="31" customFormat="1" ht="62.4" x14ac:dyDescent="0.3">
      <c r="A88" s="53">
        <v>15</v>
      </c>
      <c r="B88" s="22" t="s">
        <v>276</v>
      </c>
      <c r="C88" s="33" t="s">
        <v>222</v>
      </c>
      <c r="D88" s="98" t="s">
        <v>324</v>
      </c>
      <c r="E88" s="88"/>
      <c r="F88" s="47">
        <v>80</v>
      </c>
      <c r="G88" s="132">
        <v>121</v>
      </c>
      <c r="H88" s="34"/>
      <c r="L88" s="97"/>
    </row>
    <row r="89" spans="1:12" s="31" customFormat="1" ht="84" x14ac:dyDescent="0.3">
      <c r="A89" s="53">
        <v>16</v>
      </c>
      <c r="B89" s="54" t="s">
        <v>277</v>
      </c>
      <c r="C89" s="33" t="s">
        <v>222</v>
      </c>
      <c r="D89" s="98" t="s">
        <v>319</v>
      </c>
      <c r="E89" s="88"/>
      <c r="F89" s="47">
        <v>102</v>
      </c>
      <c r="G89" s="132">
        <v>102</v>
      </c>
      <c r="H89" s="34"/>
      <c r="L89" s="97"/>
    </row>
    <row r="90" spans="1:12" s="31" customFormat="1" ht="62.4" x14ac:dyDescent="0.3">
      <c r="A90" s="53">
        <v>17</v>
      </c>
      <c r="B90" s="54" t="s">
        <v>278</v>
      </c>
      <c r="C90" s="33" t="s">
        <v>222</v>
      </c>
      <c r="D90" s="125" t="s">
        <v>320</v>
      </c>
      <c r="E90" s="88"/>
      <c r="F90" s="47">
        <v>900</v>
      </c>
      <c r="G90" s="132">
        <v>922.9</v>
      </c>
      <c r="H90" s="34"/>
      <c r="L90" s="97"/>
    </row>
    <row r="91" spans="1:12" s="31" customFormat="1" ht="17.25" customHeight="1" x14ac:dyDescent="0.3">
      <c r="A91" s="55">
        <v>18</v>
      </c>
      <c r="B91" s="56" t="s">
        <v>14</v>
      </c>
      <c r="C91" s="33"/>
      <c r="D91" s="44"/>
      <c r="E91" s="86"/>
      <c r="F91" s="45">
        <f>SUM(F8+F20+F30+F36+F42+F45+F52+F66+F70+F75+F78+F81+F86+F87+F88+F89+F90)</f>
        <v>68021.100000000006</v>
      </c>
      <c r="G91" s="45">
        <f t="shared" ref="G91" si="14">SUM(G8+G20+G30+G36+G42+G45+G52+G66+G70+G75+G78+G81+G86+G87+G88+G89+G90)</f>
        <v>90164.6</v>
      </c>
      <c r="H91" s="34"/>
      <c r="L91" s="111"/>
    </row>
    <row r="92" spans="1:12" s="31" customFormat="1" ht="17.25" customHeight="1" x14ac:dyDescent="0.3">
      <c r="A92" s="57" t="s">
        <v>212</v>
      </c>
      <c r="B92" s="58"/>
      <c r="C92" s="33"/>
      <c r="D92" s="59"/>
      <c r="E92" s="92"/>
      <c r="F92" s="62"/>
      <c r="G92" s="63"/>
      <c r="H92" s="64"/>
      <c r="L92" s="118"/>
    </row>
    <row r="93" spans="1:12" s="31" customFormat="1" ht="96" x14ac:dyDescent="0.3">
      <c r="A93" s="60">
        <v>1</v>
      </c>
      <c r="B93" s="32" t="s">
        <v>38</v>
      </c>
      <c r="C93" s="33" t="s">
        <v>222</v>
      </c>
      <c r="D93" s="98" t="s">
        <v>328</v>
      </c>
      <c r="E93" s="88"/>
      <c r="F93" s="47">
        <v>2</v>
      </c>
      <c r="G93" s="47">
        <v>3</v>
      </c>
      <c r="H93" s="36"/>
      <c r="L93" s="97"/>
    </row>
    <row r="94" spans="1:12" s="31" customFormat="1" ht="100.8" x14ac:dyDescent="0.3">
      <c r="A94" s="60">
        <v>2</v>
      </c>
      <c r="B94" s="32" t="s">
        <v>39</v>
      </c>
      <c r="C94" s="33" t="s">
        <v>222</v>
      </c>
      <c r="D94" s="100"/>
      <c r="E94" s="88"/>
      <c r="F94" s="47">
        <f>F95+F96</f>
        <v>100</v>
      </c>
      <c r="G94" s="47">
        <f t="shared" ref="G94" si="15">G95+G96</f>
        <v>104.2</v>
      </c>
      <c r="H94" s="36"/>
      <c r="L94" s="97"/>
    </row>
    <row r="95" spans="1:12" s="31" customFormat="1" ht="42.75" customHeight="1" x14ac:dyDescent="0.3">
      <c r="A95" s="60" t="s">
        <v>52</v>
      </c>
      <c r="B95" s="22" t="s">
        <v>279</v>
      </c>
      <c r="C95" s="33" t="s">
        <v>222</v>
      </c>
      <c r="D95" s="98" t="s">
        <v>329</v>
      </c>
      <c r="E95" s="88"/>
      <c r="F95" s="36">
        <v>100</v>
      </c>
      <c r="G95" s="36">
        <v>104.2</v>
      </c>
      <c r="H95" s="34"/>
      <c r="L95" s="97"/>
    </row>
    <row r="96" spans="1:12" s="31" customFormat="1" ht="156.75" customHeight="1" x14ac:dyDescent="0.3">
      <c r="A96" s="60" t="s">
        <v>116</v>
      </c>
      <c r="B96" s="32" t="s">
        <v>207</v>
      </c>
      <c r="C96" s="33" t="s">
        <v>222</v>
      </c>
      <c r="D96" s="98" t="s">
        <v>321</v>
      </c>
      <c r="E96" s="88"/>
      <c r="F96" s="36"/>
      <c r="G96" s="33"/>
      <c r="H96" s="34"/>
      <c r="L96" s="97"/>
    </row>
    <row r="97" spans="1:12" s="52" customFormat="1" ht="50.4" x14ac:dyDescent="0.3">
      <c r="A97" s="60">
        <v>3</v>
      </c>
      <c r="B97" s="32" t="s">
        <v>137</v>
      </c>
      <c r="C97" s="33" t="s">
        <v>222</v>
      </c>
      <c r="D97" s="37" t="s">
        <v>266</v>
      </c>
      <c r="E97" s="88"/>
      <c r="F97" s="36"/>
      <c r="G97" s="33"/>
      <c r="H97" s="34"/>
      <c r="L97" s="103"/>
    </row>
    <row r="98" spans="1:12" s="31" customFormat="1" ht="50.4" x14ac:dyDescent="0.3">
      <c r="A98" s="60">
        <v>4</v>
      </c>
      <c r="B98" s="32" t="s">
        <v>138</v>
      </c>
      <c r="C98" s="33" t="s">
        <v>222</v>
      </c>
      <c r="D98" s="37" t="s">
        <v>266</v>
      </c>
      <c r="E98" s="88"/>
      <c r="F98" s="36"/>
      <c r="G98" s="33"/>
      <c r="H98" s="34"/>
      <c r="L98" s="103"/>
    </row>
    <row r="99" spans="1:12" s="31" customFormat="1" ht="33.6" x14ac:dyDescent="0.3">
      <c r="A99" s="60">
        <v>5</v>
      </c>
      <c r="B99" s="32" t="s">
        <v>139</v>
      </c>
      <c r="C99" s="33" t="s">
        <v>222</v>
      </c>
      <c r="D99" s="37"/>
      <c r="E99" s="88"/>
      <c r="F99" s="36"/>
      <c r="G99" s="33"/>
      <c r="H99" s="34"/>
      <c r="L99" s="103"/>
    </row>
    <row r="100" spans="1:12" s="31" customFormat="1" ht="17.25" customHeight="1" x14ac:dyDescent="0.3">
      <c r="A100" s="15"/>
      <c r="B100" s="61" t="s">
        <v>14</v>
      </c>
      <c r="C100" s="33"/>
      <c r="D100" s="46"/>
      <c r="E100" s="90"/>
      <c r="F100" s="45">
        <f>F93+F94+F96+F97+F98+F99</f>
        <v>102</v>
      </c>
      <c r="G100" s="45">
        <f t="shared" ref="G100" si="16">G93+G94+G96+G97+G98+G99</f>
        <v>107.2</v>
      </c>
      <c r="H100" s="45"/>
      <c r="L100" s="119"/>
    </row>
    <row r="101" spans="1:12" s="31" customFormat="1" x14ac:dyDescent="0.3">
      <c r="A101" s="166" t="s">
        <v>218</v>
      </c>
      <c r="B101" s="167"/>
      <c r="C101" s="33"/>
      <c r="D101" s="81"/>
      <c r="E101" s="42"/>
      <c r="F101" s="45">
        <f>F91+F100</f>
        <v>68123.100000000006</v>
      </c>
      <c r="G101" s="45">
        <f t="shared" ref="G101" si="17">G91+G100</f>
        <v>90271.8</v>
      </c>
      <c r="H101" s="45"/>
      <c r="L101" s="115"/>
    </row>
    <row r="102" spans="1:12" ht="17.399999999999999" x14ac:dyDescent="0.3">
      <c r="A102" s="138" t="s">
        <v>333</v>
      </c>
      <c r="B102" s="144"/>
      <c r="C102" s="144"/>
      <c r="D102" s="144"/>
      <c r="E102" s="144"/>
      <c r="F102" s="144"/>
      <c r="G102" s="144"/>
      <c r="H102" s="140"/>
      <c r="L102" s="116"/>
    </row>
    <row r="103" spans="1:12" ht="128.4" customHeight="1" x14ac:dyDescent="0.3">
      <c r="A103" s="10">
        <v>1</v>
      </c>
      <c r="B103" s="72" t="s">
        <v>221</v>
      </c>
      <c r="C103" s="6" t="s">
        <v>222</v>
      </c>
      <c r="D103" s="22" t="s">
        <v>223</v>
      </c>
      <c r="E103" s="33"/>
      <c r="F103" s="5"/>
      <c r="G103" s="42"/>
      <c r="H103" s="19"/>
    </row>
    <row r="104" spans="1:12" ht="134.4" x14ac:dyDescent="0.3">
      <c r="A104" s="10">
        <v>2</v>
      </c>
      <c r="B104" s="73" t="s">
        <v>40</v>
      </c>
      <c r="C104" s="6" t="s">
        <v>236</v>
      </c>
      <c r="D104" s="22" t="s">
        <v>238</v>
      </c>
      <c r="E104" s="33"/>
      <c r="F104" s="6"/>
      <c r="G104" s="33"/>
      <c r="H104" s="19"/>
    </row>
    <row r="105" spans="1:12" ht="67.2" x14ac:dyDescent="0.3">
      <c r="A105" s="10">
        <v>3</v>
      </c>
      <c r="B105" s="72" t="s">
        <v>224</v>
      </c>
      <c r="C105" s="6" t="s">
        <v>236</v>
      </c>
      <c r="D105" s="32" t="s">
        <v>243</v>
      </c>
      <c r="E105" s="6"/>
      <c r="F105" s="5"/>
      <c r="G105" s="42"/>
      <c r="H105" s="19"/>
    </row>
    <row r="106" spans="1:12" ht="33.6" x14ac:dyDescent="0.3">
      <c r="A106" s="10">
        <v>4</v>
      </c>
      <c r="B106" s="72" t="s">
        <v>225</v>
      </c>
      <c r="C106" s="6" t="s">
        <v>222</v>
      </c>
      <c r="D106" s="32" t="s">
        <v>244</v>
      </c>
      <c r="E106" s="6"/>
      <c r="F106" s="6"/>
      <c r="G106" s="33"/>
      <c r="H106" s="7"/>
    </row>
    <row r="107" spans="1:12" ht="50.4" x14ac:dyDescent="0.3">
      <c r="A107" s="10">
        <v>5</v>
      </c>
      <c r="B107" s="72" t="s">
        <v>41</v>
      </c>
      <c r="C107" s="6"/>
      <c r="D107" s="88"/>
      <c r="E107" s="6"/>
      <c r="F107" s="6"/>
      <c r="G107" s="33"/>
      <c r="H107" s="7"/>
    </row>
    <row r="108" spans="1:12" ht="46.8" x14ac:dyDescent="0.3">
      <c r="A108" s="10">
        <v>6</v>
      </c>
      <c r="B108" s="22" t="s">
        <v>226</v>
      </c>
      <c r="C108" s="6" t="s">
        <v>236</v>
      </c>
      <c r="D108" s="22" t="s">
        <v>238</v>
      </c>
      <c r="E108" s="33"/>
      <c r="F108" s="6">
        <v>548</v>
      </c>
      <c r="G108" s="33">
        <v>1254.8</v>
      </c>
      <c r="H108" s="7"/>
    </row>
    <row r="109" spans="1:12" ht="31.2" x14ac:dyDescent="0.3">
      <c r="A109" s="10">
        <v>7</v>
      </c>
      <c r="B109" s="22" t="s">
        <v>227</v>
      </c>
      <c r="C109" s="6" t="s">
        <v>222</v>
      </c>
      <c r="D109" s="22" t="s">
        <v>241</v>
      </c>
      <c r="E109" s="33"/>
      <c r="F109" s="6">
        <v>0</v>
      </c>
      <c r="G109" s="33">
        <v>0</v>
      </c>
      <c r="H109" s="7"/>
      <c r="L109" s="116"/>
    </row>
    <row r="110" spans="1:12" ht="63.6" customHeight="1" x14ac:dyDescent="0.3">
      <c r="A110" s="10">
        <v>8</v>
      </c>
      <c r="B110" s="21" t="s">
        <v>234</v>
      </c>
      <c r="C110" s="6">
        <v>2017</v>
      </c>
      <c r="D110" s="22" t="s">
        <v>232</v>
      </c>
      <c r="E110" s="6"/>
      <c r="F110" s="6">
        <f>F111+F112</f>
        <v>0</v>
      </c>
      <c r="G110" s="33">
        <f>G111+G112</f>
        <v>0</v>
      </c>
      <c r="H110" s="7"/>
    </row>
    <row r="111" spans="1:12" ht="29.4" customHeight="1" x14ac:dyDescent="0.3">
      <c r="A111" s="10"/>
      <c r="B111" s="21" t="s">
        <v>174</v>
      </c>
      <c r="C111" s="6">
        <v>2017</v>
      </c>
      <c r="D111" s="32">
        <v>6.5</v>
      </c>
      <c r="E111" s="6"/>
      <c r="F111" s="6">
        <v>0</v>
      </c>
      <c r="G111" s="33">
        <v>0</v>
      </c>
      <c r="H111" s="7"/>
    </row>
    <row r="112" spans="1:12" ht="31.95" customHeight="1" x14ac:dyDescent="0.3">
      <c r="A112" s="10"/>
      <c r="B112" s="9" t="s">
        <v>235</v>
      </c>
      <c r="C112" s="6">
        <v>2017</v>
      </c>
      <c r="D112" s="32">
        <v>5</v>
      </c>
      <c r="E112" s="6"/>
      <c r="F112" s="6">
        <v>0</v>
      </c>
      <c r="G112" s="33">
        <v>0</v>
      </c>
      <c r="H112" s="7"/>
    </row>
    <row r="113" spans="1:12" s="14" customFormat="1" x14ac:dyDescent="0.3">
      <c r="A113" s="10"/>
      <c r="B113" s="21" t="s">
        <v>14</v>
      </c>
      <c r="C113" s="6"/>
      <c r="D113" s="88"/>
      <c r="E113" s="6"/>
      <c r="F113" s="6">
        <f t="shared" ref="F113:G113" si="18">F110+F109+F108+F104</f>
        <v>548</v>
      </c>
      <c r="G113" s="33">
        <f t="shared" si="18"/>
        <v>1254.8</v>
      </c>
      <c r="H113" s="7"/>
      <c r="L113" s="102"/>
    </row>
    <row r="114" spans="1:12" ht="24" customHeight="1" x14ac:dyDescent="0.3">
      <c r="A114" s="138" t="s">
        <v>332</v>
      </c>
      <c r="B114" s="144"/>
      <c r="C114" s="144"/>
      <c r="D114" s="144"/>
      <c r="E114" s="144"/>
      <c r="F114" s="145"/>
      <c r="G114" s="145"/>
      <c r="H114" s="140"/>
    </row>
    <row r="115" spans="1:12" ht="33.6" x14ac:dyDescent="0.3">
      <c r="A115" s="8">
        <v>1</v>
      </c>
      <c r="B115" s="21" t="s">
        <v>140</v>
      </c>
      <c r="C115" s="6" t="s">
        <v>222</v>
      </c>
      <c r="D115" s="88"/>
      <c r="E115" s="6"/>
      <c r="F115" s="6"/>
      <c r="G115" s="33"/>
      <c r="H115" s="7"/>
    </row>
    <row r="116" spans="1:12" ht="132" customHeight="1" x14ac:dyDescent="0.3">
      <c r="A116" s="8">
        <v>2</v>
      </c>
      <c r="B116" s="21" t="s">
        <v>9</v>
      </c>
      <c r="C116" s="6" t="s">
        <v>222</v>
      </c>
      <c r="D116" s="22" t="s">
        <v>228</v>
      </c>
      <c r="E116" s="33"/>
      <c r="F116" s="6"/>
      <c r="G116" s="33"/>
      <c r="H116" s="7"/>
    </row>
    <row r="117" spans="1:12" ht="70.2" customHeight="1" x14ac:dyDescent="0.3">
      <c r="A117" s="8">
        <v>3</v>
      </c>
      <c r="B117" s="21" t="s">
        <v>15</v>
      </c>
      <c r="C117" s="6" t="s">
        <v>222</v>
      </c>
      <c r="D117" s="22" t="s">
        <v>229</v>
      </c>
      <c r="E117" s="33"/>
      <c r="F117" s="6"/>
      <c r="G117" s="33"/>
      <c r="H117" s="7"/>
    </row>
    <row r="118" spans="1:12" ht="87" customHeight="1" x14ac:dyDescent="0.3">
      <c r="A118" s="8">
        <v>4</v>
      </c>
      <c r="B118" s="21" t="s">
        <v>237</v>
      </c>
      <c r="C118" s="82">
        <v>2017</v>
      </c>
      <c r="D118" s="83">
        <f>D119+D120+D121+D122+D123+D124+D125+D126</f>
        <v>499.02</v>
      </c>
      <c r="E118" s="93"/>
      <c r="F118" s="82">
        <f t="shared" ref="F118:G118" si="19">F119+F120+F121+F122+F123+F124+F125+F126</f>
        <v>5012.2999999999993</v>
      </c>
      <c r="G118" s="88">
        <f t="shared" si="19"/>
        <v>5012.2999999999993</v>
      </c>
      <c r="H118" s="85"/>
    </row>
    <row r="119" spans="1:12" s="25" customFormat="1" ht="19.2" customHeight="1" x14ac:dyDescent="0.3">
      <c r="A119" s="26" t="s">
        <v>173</v>
      </c>
      <c r="B119" s="65" t="s">
        <v>174</v>
      </c>
      <c r="C119" s="82">
        <v>2017</v>
      </c>
      <c r="D119" s="126">
        <v>153.6</v>
      </c>
      <c r="E119" s="94"/>
      <c r="F119" s="84">
        <v>3064.2</v>
      </c>
      <c r="G119" s="126">
        <v>3064.2</v>
      </c>
      <c r="H119" s="85"/>
      <c r="L119" s="102"/>
    </row>
    <row r="120" spans="1:12" s="25" customFormat="1" ht="18" customHeight="1" x14ac:dyDescent="0.3">
      <c r="A120" s="26" t="s">
        <v>175</v>
      </c>
      <c r="B120" s="74" t="s">
        <v>176</v>
      </c>
      <c r="C120" s="82">
        <v>2017</v>
      </c>
      <c r="D120" s="126">
        <v>134</v>
      </c>
      <c r="E120" s="94"/>
      <c r="F120" s="84">
        <v>381.6</v>
      </c>
      <c r="G120" s="126">
        <v>381.6</v>
      </c>
      <c r="H120" s="85"/>
      <c r="L120" s="102"/>
    </row>
    <row r="121" spans="1:12" s="25" customFormat="1" ht="30" customHeight="1" x14ac:dyDescent="0.3">
      <c r="A121" s="26" t="s">
        <v>177</v>
      </c>
      <c r="B121" s="65" t="s">
        <v>178</v>
      </c>
      <c r="C121" s="82">
        <v>2017</v>
      </c>
      <c r="D121" s="126">
        <v>56.9</v>
      </c>
      <c r="E121" s="94"/>
      <c r="F121" s="84">
        <v>967</v>
      </c>
      <c r="G121" s="126">
        <v>967</v>
      </c>
      <c r="H121" s="85"/>
      <c r="L121" s="102"/>
    </row>
    <row r="122" spans="1:12" s="25" customFormat="1" ht="20.399999999999999" customHeight="1" x14ac:dyDescent="0.3">
      <c r="A122" s="26" t="s">
        <v>179</v>
      </c>
      <c r="B122" s="74" t="s">
        <v>180</v>
      </c>
      <c r="C122" s="82">
        <v>2017</v>
      </c>
      <c r="D122" s="126">
        <v>121.2</v>
      </c>
      <c r="E122" s="94"/>
      <c r="F122" s="84">
        <v>0</v>
      </c>
      <c r="G122" s="126">
        <v>0</v>
      </c>
      <c r="H122" s="85"/>
      <c r="L122" s="102"/>
    </row>
    <row r="123" spans="1:12" s="25" customFormat="1" ht="15.6" customHeight="1" x14ac:dyDescent="0.3">
      <c r="A123" s="26" t="s">
        <v>181</v>
      </c>
      <c r="B123" s="74" t="s">
        <v>182</v>
      </c>
      <c r="C123" s="82">
        <v>2017</v>
      </c>
      <c r="D123" s="126">
        <v>0.25</v>
      </c>
      <c r="E123" s="94"/>
      <c r="F123" s="84">
        <v>7.3</v>
      </c>
      <c r="G123" s="126">
        <v>7.3</v>
      </c>
      <c r="H123" s="85"/>
      <c r="L123" s="102"/>
    </row>
    <row r="124" spans="1:12" s="25" customFormat="1" ht="19.2" customHeight="1" x14ac:dyDescent="0.3">
      <c r="A124" s="26" t="s">
        <v>183</v>
      </c>
      <c r="B124" s="65" t="s">
        <v>187</v>
      </c>
      <c r="C124" s="82">
        <v>2017</v>
      </c>
      <c r="D124" s="126">
        <v>21.57</v>
      </c>
      <c r="E124" s="94"/>
      <c r="F124" s="84">
        <v>35.799999999999997</v>
      </c>
      <c r="G124" s="126">
        <v>35.799999999999997</v>
      </c>
      <c r="H124" s="85"/>
      <c r="L124" s="102"/>
    </row>
    <row r="125" spans="1:12" s="25" customFormat="1" ht="15.6" customHeight="1" x14ac:dyDescent="0.3">
      <c r="A125" s="26" t="s">
        <v>184</v>
      </c>
      <c r="B125" s="74" t="s">
        <v>185</v>
      </c>
      <c r="C125" s="82">
        <v>2017</v>
      </c>
      <c r="D125" s="126">
        <v>0</v>
      </c>
      <c r="E125" s="94"/>
      <c r="F125" s="84">
        <v>0</v>
      </c>
      <c r="G125" s="126">
        <v>0</v>
      </c>
      <c r="H125" s="85"/>
      <c r="L125" s="102"/>
    </row>
    <row r="126" spans="1:12" s="25" customFormat="1" ht="22.2" customHeight="1" x14ac:dyDescent="0.3">
      <c r="A126" s="26" t="s">
        <v>186</v>
      </c>
      <c r="B126" s="74" t="s">
        <v>251</v>
      </c>
      <c r="C126" s="82">
        <v>2017</v>
      </c>
      <c r="D126" s="126">
        <v>11.5</v>
      </c>
      <c r="E126" s="94"/>
      <c r="F126" s="84">
        <v>556.4</v>
      </c>
      <c r="G126" s="126">
        <v>556.4</v>
      </c>
      <c r="H126" s="85"/>
      <c r="L126" s="102"/>
    </row>
    <row r="127" spans="1:12" ht="67.2" customHeight="1" x14ac:dyDescent="0.3">
      <c r="A127" s="8">
        <v>5</v>
      </c>
      <c r="B127" s="21" t="s">
        <v>10</v>
      </c>
      <c r="C127" s="82" t="s">
        <v>222</v>
      </c>
      <c r="D127" s="22" t="s">
        <v>229</v>
      </c>
      <c r="E127" s="88"/>
      <c r="F127" s="82"/>
      <c r="G127" s="88"/>
      <c r="H127" s="85"/>
      <c r="L127" s="116"/>
    </row>
    <row r="128" spans="1:12" ht="73.95" customHeight="1" x14ac:dyDescent="0.3">
      <c r="A128" s="8">
        <v>6</v>
      </c>
      <c r="B128" s="21" t="s">
        <v>148</v>
      </c>
      <c r="C128" s="82" t="s">
        <v>222</v>
      </c>
      <c r="D128" s="22" t="s">
        <v>232</v>
      </c>
      <c r="E128" s="88"/>
      <c r="F128" s="82">
        <v>5924.9</v>
      </c>
      <c r="G128" s="88">
        <v>5924.9</v>
      </c>
      <c r="H128" s="85"/>
    </row>
    <row r="129" spans="1:12" ht="88.2" customHeight="1" x14ac:dyDescent="0.3">
      <c r="A129" s="8">
        <v>7</v>
      </c>
      <c r="B129" s="21" t="s">
        <v>231</v>
      </c>
      <c r="C129" s="6" t="s">
        <v>222</v>
      </c>
      <c r="D129" s="22" t="s">
        <v>230</v>
      </c>
      <c r="E129" s="33"/>
      <c r="F129" s="6">
        <v>120</v>
      </c>
      <c r="G129" s="33">
        <v>293.5</v>
      </c>
      <c r="H129" s="7"/>
    </row>
    <row r="130" spans="1:12" ht="37.200000000000003" customHeight="1" x14ac:dyDescent="0.3">
      <c r="A130" s="8">
        <v>8</v>
      </c>
      <c r="B130" s="21" t="s">
        <v>282</v>
      </c>
      <c r="C130" s="6" t="s">
        <v>222</v>
      </c>
      <c r="D130" s="22" t="s">
        <v>232</v>
      </c>
      <c r="E130" s="33"/>
      <c r="F130" s="6">
        <v>2830.6</v>
      </c>
      <c r="G130" s="33">
        <v>20465.7</v>
      </c>
      <c r="H130" s="7"/>
    </row>
    <row r="131" spans="1:12" s="14" customFormat="1" ht="27" customHeight="1" x14ac:dyDescent="0.3">
      <c r="A131" s="20"/>
      <c r="B131" s="21" t="s">
        <v>14</v>
      </c>
      <c r="C131" s="6"/>
      <c r="D131" s="88"/>
      <c r="E131" s="6">
        <f>E129+E128+E118+E117+E116+E115+E130</f>
        <v>0</v>
      </c>
      <c r="F131" s="6">
        <f>F129+F128+F118+F117+F116+F115+F130</f>
        <v>13887.8</v>
      </c>
      <c r="G131" s="33">
        <f t="shared" ref="G131" si="20">G129+G128+G118+G117+G116+G115+G130</f>
        <v>31696.400000000001</v>
      </c>
      <c r="H131" s="7"/>
      <c r="L131" s="102"/>
    </row>
    <row r="132" spans="1:12" ht="25.5" customHeight="1" x14ac:dyDescent="0.3">
      <c r="A132" s="141" t="s">
        <v>331</v>
      </c>
      <c r="B132" s="142"/>
      <c r="C132" s="142"/>
      <c r="D132" s="142"/>
      <c r="E132" s="11"/>
      <c r="F132" s="17"/>
      <c r="G132" s="33"/>
      <c r="H132" s="7"/>
    </row>
    <row r="133" spans="1:12" ht="49.2" customHeight="1" x14ac:dyDescent="0.3">
      <c r="A133" s="8">
        <v>1</v>
      </c>
      <c r="B133" s="21" t="s">
        <v>3</v>
      </c>
      <c r="C133" s="11" t="s">
        <v>222</v>
      </c>
      <c r="D133" s="22" t="s">
        <v>232</v>
      </c>
      <c r="E133" s="33"/>
      <c r="F133" s="11"/>
      <c r="G133" s="33"/>
      <c r="H133" s="7"/>
    </row>
    <row r="134" spans="1:12" ht="75" customHeight="1" x14ac:dyDescent="0.3">
      <c r="A134" s="8">
        <v>2</v>
      </c>
      <c r="B134" s="21" t="s">
        <v>11</v>
      </c>
      <c r="C134" s="11" t="s">
        <v>222</v>
      </c>
      <c r="D134" s="22" t="s">
        <v>233</v>
      </c>
      <c r="E134" s="33"/>
      <c r="F134" s="11"/>
      <c r="G134" s="33"/>
      <c r="H134" s="7"/>
    </row>
    <row r="135" spans="1:12" ht="54" customHeight="1" x14ac:dyDescent="0.3">
      <c r="A135" s="8">
        <v>3</v>
      </c>
      <c r="B135" s="21" t="s">
        <v>252</v>
      </c>
      <c r="C135" s="30">
        <v>2017</v>
      </c>
      <c r="D135" s="22" t="s">
        <v>232</v>
      </c>
      <c r="E135" s="6"/>
      <c r="F135" s="11">
        <f t="shared" ref="F135:G135" si="21">F136</f>
        <v>245.8</v>
      </c>
      <c r="G135" s="33">
        <f t="shared" si="21"/>
        <v>245.8</v>
      </c>
      <c r="H135" s="7"/>
    </row>
    <row r="136" spans="1:12" ht="54" customHeight="1" x14ac:dyDescent="0.3">
      <c r="A136" s="26" t="s">
        <v>245</v>
      </c>
      <c r="B136" s="75" t="s">
        <v>248</v>
      </c>
      <c r="C136" s="30">
        <v>2017</v>
      </c>
      <c r="D136" s="22" t="s">
        <v>232</v>
      </c>
      <c r="E136" s="6"/>
      <c r="F136" s="11">
        <f t="shared" ref="F136:G136" si="22">F137+F138</f>
        <v>245.8</v>
      </c>
      <c r="G136" s="33">
        <f t="shared" si="22"/>
        <v>245.8</v>
      </c>
      <c r="H136" s="7"/>
      <c r="L136" s="116"/>
    </row>
    <row r="137" spans="1:12" s="25" customFormat="1" ht="65.400000000000006" customHeight="1" x14ac:dyDescent="0.3">
      <c r="A137" s="28" t="s">
        <v>246</v>
      </c>
      <c r="B137" s="75" t="s">
        <v>249</v>
      </c>
      <c r="C137" s="27">
        <v>2017</v>
      </c>
      <c r="D137" s="127" t="s">
        <v>281</v>
      </c>
      <c r="E137" s="95"/>
      <c r="F137" s="24">
        <v>129.6</v>
      </c>
      <c r="G137" s="134">
        <v>129.6</v>
      </c>
      <c r="H137" s="66"/>
      <c r="L137" s="102"/>
    </row>
    <row r="138" spans="1:12" s="25" customFormat="1" ht="61.2" customHeight="1" x14ac:dyDescent="0.3">
      <c r="A138" s="28" t="s">
        <v>247</v>
      </c>
      <c r="B138" s="75" t="s">
        <v>250</v>
      </c>
      <c r="C138" s="27">
        <v>2017</v>
      </c>
      <c r="D138" s="127" t="s">
        <v>280</v>
      </c>
      <c r="E138" s="95"/>
      <c r="F138" s="24">
        <v>116.2</v>
      </c>
      <c r="G138" s="134">
        <v>116.2</v>
      </c>
      <c r="H138" s="66"/>
      <c r="L138" s="102"/>
    </row>
    <row r="139" spans="1:12" ht="57.75" customHeight="1" x14ac:dyDescent="0.3">
      <c r="A139" s="29">
        <v>4</v>
      </c>
      <c r="B139" s="21" t="s">
        <v>122</v>
      </c>
      <c r="C139" s="6" t="s">
        <v>222</v>
      </c>
      <c r="D139" s="88"/>
      <c r="E139" s="6"/>
      <c r="F139" s="11"/>
      <c r="G139" s="33"/>
      <c r="H139" s="7"/>
    </row>
    <row r="140" spans="1:12" ht="74.400000000000006" customHeight="1" x14ac:dyDescent="0.3">
      <c r="A140" s="29">
        <v>5</v>
      </c>
      <c r="B140" s="21" t="s">
        <v>188</v>
      </c>
      <c r="C140" s="6" t="s">
        <v>222</v>
      </c>
      <c r="D140" s="88"/>
      <c r="E140" s="6"/>
      <c r="F140" s="11"/>
      <c r="G140" s="33"/>
      <c r="H140" s="7"/>
    </row>
    <row r="141" spans="1:12" ht="17.399999999999999" x14ac:dyDescent="0.3">
      <c r="A141" s="8">
        <v>7</v>
      </c>
      <c r="B141" s="21" t="s">
        <v>49</v>
      </c>
      <c r="C141" s="11"/>
      <c r="D141" s="128"/>
      <c r="E141" s="11"/>
      <c r="F141" s="11"/>
      <c r="G141" s="33"/>
      <c r="H141" s="7"/>
    </row>
    <row r="142" spans="1:12" s="14" customFormat="1" ht="17.399999999999999" x14ac:dyDescent="0.3">
      <c r="A142" s="8"/>
      <c r="B142" s="21" t="s">
        <v>14</v>
      </c>
      <c r="C142" s="11"/>
      <c r="D142" s="128"/>
      <c r="E142" s="11"/>
      <c r="F142" s="11">
        <f t="shared" ref="F142:G142" si="23">F135</f>
        <v>245.8</v>
      </c>
      <c r="G142" s="33">
        <f t="shared" si="23"/>
        <v>245.8</v>
      </c>
      <c r="H142" s="7"/>
      <c r="L142" s="102"/>
    </row>
    <row r="143" spans="1:12" s="14" customFormat="1" ht="17.399999999999999" x14ac:dyDescent="0.3">
      <c r="A143" s="149" t="s">
        <v>339</v>
      </c>
      <c r="B143" s="149"/>
      <c r="C143" s="149"/>
      <c r="D143" s="149"/>
      <c r="E143" s="11"/>
      <c r="F143" s="11"/>
      <c r="G143" s="33"/>
      <c r="H143" s="7"/>
      <c r="L143" s="102"/>
    </row>
    <row r="144" spans="1:12" s="14" customFormat="1" ht="17.399999999999999" x14ac:dyDescent="0.3">
      <c r="A144" s="121" t="s">
        <v>337</v>
      </c>
      <c r="B144" s="22"/>
      <c r="C144" s="23"/>
      <c r="D144" s="120"/>
      <c r="E144" s="11"/>
      <c r="F144" s="11"/>
      <c r="G144" s="33"/>
      <c r="H144" s="7"/>
      <c r="L144" s="102"/>
    </row>
    <row r="145" spans="1:12" s="14" customFormat="1" ht="17.399999999999999" x14ac:dyDescent="0.3">
      <c r="A145" s="121" t="s">
        <v>338</v>
      </c>
      <c r="B145" s="22"/>
      <c r="C145" s="23"/>
      <c r="D145" s="120"/>
      <c r="E145" s="11"/>
      <c r="F145" s="11"/>
      <c r="G145" s="33"/>
      <c r="H145" s="7"/>
      <c r="L145" s="102"/>
    </row>
    <row r="146" spans="1:12" s="14" customFormat="1" ht="17.399999999999999" x14ac:dyDescent="0.3">
      <c r="A146" s="121"/>
      <c r="B146" s="21" t="s">
        <v>14</v>
      </c>
      <c r="C146" s="23"/>
      <c r="D146" s="120"/>
      <c r="E146" s="11"/>
      <c r="F146" s="11">
        <v>0</v>
      </c>
      <c r="G146" s="33">
        <v>0</v>
      </c>
      <c r="H146" s="7"/>
      <c r="L146" s="102"/>
    </row>
    <row r="147" spans="1:12" ht="36.75" customHeight="1" x14ac:dyDescent="0.3">
      <c r="A147" s="141" t="s">
        <v>330</v>
      </c>
      <c r="B147" s="142"/>
      <c r="C147" s="142"/>
      <c r="D147" s="142"/>
      <c r="E147" s="142"/>
      <c r="F147" s="143"/>
      <c r="G147" s="143"/>
      <c r="H147" s="143"/>
    </row>
    <row r="148" spans="1:12" ht="56.25" customHeight="1" x14ac:dyDescent="0.3">
      <c r="A148" s="8">
        <v>1</v>
      </c>
      <c r="B148" s="21" t="s">
        <v>12</v>
      </c>
      <c r="C148" s="6" t="s">
        <v>222</v>
      </c>
      <c r="D148" s="88"/>
      <c r="E148" s="6"/>
      <c r="F148" s="11"/>
      <c r="G148" s="33"/>
      <c r="H148" s="7"/>
    </row>
    <row r="149" spans="1:12" ht="33.6" x14ac:dyDescent="0.3">
      <c r="A149" s="8">
        <v>2</v>
      </c>
      <c r="B149" s="21" t="s">
        <v>13</v>
      </c>
      <c r="C149" s="6" t="s">
        <v>222</v>
      </c>
      <c r="D149" s="88"/>
      <c r="E149" s="6"/>
      <c r="F149" s="11"/>
      <c r="G149" s="33"/>
      <c r="H149" s="7"/>
    </row>
    <row r="150" spans="1:12" ht="50.4" x14ac:dyDescent="0.3">
      <c r="A150" s="8">
        <v>3</v>
      </c>
      <c r="B150" s="21" t="s">
        <v>5</v>
      </c>
      <c r="C150" s="6" t="s">
        <v>222</v>
      </c>
      <c r="D150" s="88"/>
      <c r="E150" s="6"/>
      <c r="F150" s="11"/>
      <c r="G150" s="33"/>
      <c r="H150" s="7"/>
    </row>
    <row r="151" spans="1:12" ht="33.6" x14ac:dyDescent="0.3">
      <c r="A151" s="8">
        <v>4</v>
      </c>
      <c r="B151" s="21" t="s">
        <v>8</v>
      </c>
      <c r="C151" s="6" t="s">
        <v>222</v>
      </c>
      <c r="D151" s="88"/>
      <c r="E151" s="6"/>
      <c r="F151" s="11"/>
      <c r="G151" s="33"/>
      <c r="H151" s="7"/>
    </row>
    <row r="152" spans="1:12" ht="33.6" x14ac:dyDescent="0.3">
      <c r="A152" s="8">
        <v>5</v>
      </c>
      <c r="B152" s="21" t="s">
        <v>208</v>
      </c>
      <c r="C152" s="6" t="s">
        <v>222</v>
      </c>
      <c r="D152" s="88"/>
      <c r="E152" s="6"/>
      <c r="F152" s="11"/>
      <c r="G152" s="33"/>
      <c r="H152" s="7"/>
    </row>
    <row r="153" spans="1:12" ht="33.6" x14ac:dyDescent="0.3">
      <c r="A153" s="8" t="s">
        <v>89</v>
      </c>
      <c r="B153" s="9" t="s">
        <v>45</v>
      </c>
      <c r="C153" s="6" t="s">
        <v>222</v>
      </c>
      <c r="D153" s="88"/>
      <c r="E153" s="6"/>
      <c r="F153" s="11"/>
      <c r="G153" s="33"/>
      <c r="H153" s="7"/>
    </row>
    <row r="154" spans="1:12" ht="36" x14ac:dyDescent="0.3">
      <c r="A154" s="8" t="s">
        <v>141</v>
      </c>
      <c r="B154" s="76" t="s">
        <v>191</v>
      </c>
      <c r="C154" s="6" t="s">
        <v>222</v>
      </c>
      <c r="D154" s="88"/>
      <c r="E154" s="6"/>
      <c r="F154" s="11"/>
      <c r="G154" s="33"/>
      <c r="H154" s="7"/>
    </row>
    <row r="155" spans="1:12" ht="54" x14ac:dyDescent="0.3">
      <c r="A155" s="8" t="s">
        <v>142</v>
      </c>
      <c r="B155" s="76" t="s">
        <v>190</v>
      </c>
      <c r="C155" s="6" t="s">
        <v>222</v>
      </c>
      <c r="D155" s="88"/>
      <c r="E155" s="6"/>
      <c r="F155" s="11"/>
      <c r="G155" s="33"/>
      <c r="H155" s="7"/>
    </row>
    <row r="156" spans="1:12" ht="18" x14ac:dyDescent="0.3">
      <c r="A156" s="8" t="s">
        <v>143</v>
      </c>
      <c r="B156" s="77" t="s">
        <v>189</v>
      </c>
      <c r="C156" s="6" t="s">
        <v>222</v>
      </c>
      <c r="D156" s="88"/>
      <c r="E156" s="6"/>
      <c r="F156" s="11"/>
      <c r="G156" s="33"/>
      <c r="H156" s="7"/>
      <c r="L156" s="116"/>
    </row>
    <row r="157" spans="1:12" ht="33.6" x14ac:dyDescent="0.3">
      <c r="A157" s="8">
        <v>6</v>
      </c>
      <c r="B157" s="21" t="s">
        <v>42</v>
      </c>
      <c r="C157" s="6" t="s">
        <v>222</v>
      </c>
      <c r="D157" s="88"/>
      <c r="E157" s="6"/>
      <c r="F157" s="11"/>
      <c r="G157" s="33"/>
      <c r="H157" s="7"/>
    </row>
    <row r="158" spans="1:12" ht="77.400000000000006" customHeight="1" x14ac:dyDescent="0.3">
      <c r="A158" s="8">
        <v>7</v>
      </c>
      <c r="B158" s="21" t="s">
        <v>44</v>
      </c>
      <c r="C158" s="11" t="s">
        <v>222</v>
      </c>
      <c r="D158" s="22" t="s">
        <v>238</v>
      </c>
      <c r="E158" s="33"/>
      <c r="F158" s="11">
        <v>2110</v>
      </c>
      <c r="G158" s="135">
        <v>2440.6</v>
      </c>
      <c r="H158" s="7"/>
    </row>
    <row r="159" spans="1:12" ht="33.6" x14ac:dyDescent="0.3">
      <c r="A159" s="8">
        <v>8</v>
      </c>
      <c r="B159" s="21" t="s">
        <v>123</v>
      </c>
      <c r="C159" s="11"/>
      <c r="D159" s="128"/>
      <c r="E159" s="11"/>
      <c r="F159" s="11">
        <v>50</v>
      </c>
      <c r="G159" s="33">
        <v>187.2</v>
      </c>
      <c r="H159" s="7"/>
    </row>
    <row r="160" spans="1:12" ht="17.399999999999999" x14ac:dyDescent="0.3">
      <c r="A160" s="8">
        <v>10</v>
      </c>
      <c r="B160" s="21" t="s">
        <v>49</v>
      </c>
      <c r="C160" s="11"/>
      <c r="D160" s="128"/>
      <c r="E160" s="11"/>
      <c r="F160" s="11"/>
      <c r="G160" s="33"/>
      <c r="H160" s="7"/>
    </row>
    <row r="161" spans="1:12" s="14" customFormat="1" x14ac:dyDescent="0.3">
      <c r="A161" s="8"/>
      <c r="B161" s="21" t="s">
        <v>14</v>
      </c>
      <c r="C161" s="6"/>
      <c r="D161" s="88"/>
      <c r="E161" s="6"/>
      <c r="F161" s="6">
        <f t="shared" ref="F161:G161" si="24">F159+F158</f>
        <v>2160</v>
      </c>
      <c r="G161" s="33">
        <f t="shared" si="24"/>
        <v>2627.7999999999997</v>
      </c>
      <c r="H161" s="7"/>
      <c r="L161" s="116"/>
    </row>
    <row r="162" spans="1:12" ht="27" customHeight="1" x14ac:dyDescent="0.3">
      <c r="A162" s="138" t="s">
        <v>334</v>
      </c>
      <c r="B162" s="144"/>
      <c r="C162" s="144"/>
      <c r="D162" s="144"/>
      <c r="E162" s="144"/>
      <c r="F162" s="145"/>
      <c r="G162" s="145"/>
      <c r="H162" s="140"/>
    </row>
    <row r="163" spans="1:12" ht="33.6" x14ac:dyDescent="0.3">
      <c r="A163" s="8">
        <v>1</v>
      </c>
      <c r="B163" s="21" t="s">
        <v>4</v>
      </c>
      <c r="C163" s="6" t="s">
        <v>222</v>
      </c>
      <c r="D163" s="22" t="s">
        <v>238</v>
      </c>
      <c r="E163" s="33"/>
      <c r="F163" s="6">
        <v>100</v>
      </c>
      <c r="G163" s="33">
        <v>100</v>
      </c>
      <c r="H163" s="7"/>
    </row>
    <row r="164" spans="1:12" ht="33.6" x14ac:dyDescent="0.3">
      <c r="A164" s="8">
        <v>2</v>
      </c>
      <c r="B164" s="21" t="s">
        <v>147</v>
      </c>
      <c r="C164" s="6" t="s">
        <v>222</v>
      </c>
      <c r="D164" s="88"/>
      <c r="E164" s="6"/>
      <c r="F164" s="6"/>
      <c r="G164" s="33"/>
      <c r="H164" s="7"/>
    </row>
    <row r="165" spans="1:12" x14ac:dyDescent="0.3">
      <c r="A165" s="8">
        <v>3</v>
      </c>
      <c r="B165" s="21" t="s">
        <v>49</v>
      </c>
      <c r="C165" s="6"/>
      <c r="D165" s="88"/>
      <c r="E165" s="6"/>
      <c r="F165" s="6"/>
      <c r="G165" s="33"/>
      <c r="H165" s="7"/>
    </row>
    <row r="166" spans="1:12" s="14" customFormat="1" x14ac:dyDescent="0.3">
      <c r="A166" s="8"/>
      <c r="B166" s="21" t="s">
        <v>14</v>
      </c>
      <c r="C166" s="6"/>
      <c r="D166" s="88"/>
      <c r="E166" s="6">
        <f t="shared" ref="E166:G166" si="25">E163</f>
        <v>0</v>
      </c>
      <c r="F166" s="6">
        <f t="shared" si="25"/>
        <v>100</v>
      </c>
      <c r="G166" s="33">
        <f t="shared" si="25"/>
        <v>100</v>
      </c>
      <c r="H166" s="7"/>
      <c r="L166" s="102"/>
    </row>
    <row r="167" spans="1:12" ht="22.5" customHeight="1" x14ac:dyDescent="0.3">
      <c r="A167" s="138" t="s">
        <v>336</v>
      </c>
      <c r="B167" s="144"/>
      <c r="C167" s="144"/>
      <c r="D167" s="144"/>
      <c r="E167" s="144"/>
      <c r="F167" s="145"/>
      <c r="G167" s="145"/>
      <c r="H167" s="140"/>
    </row>
    <row r="168" spans="1:12" ht="41.4" customHeight="1" x14ac:dyDescent="0.3">
      <c r="A168" s="8">
        <v>1</v>
      </c>
      <c r="B168" s="21" t="s">
        <v>7</v>
      </c>
      <c r="C168" s="11" t="s">
        <v>222</v>
      </c>
      <c r="D168" s="128"/>
      <c r="E168" s="11"/>
      <c r="F168" s="6"/>
      <c r="G168" s="33"/>
      <c r="H168" s="7"/>
    </row>
    <row r="169" spans="1:12" ht="25.5" customHeight="1" x14ac:dyDescent="0.3">
      <c r="A169" s="8">
        <v>2</v>
      </c>
      <c r="B169" s="21" t="s">
        <v>124</v>
      </c>
      <c r="C169" s="11" t="s">
        <v>222</v>
      </c>
      <c r="D169" s="128"/>
      <c r="E169" s="11"/>
      <c r="F169" s="6"/>
      <c r="G169" s="33"/>
      <c r="H169" s="7"/>
    </row>
    <row r="170" spans="1:12" ht="60" customHeight="1" x14ac:dyDescent="0.3">
      <c r="A170" s="8" t="s">
        <v>52</v>
      </c>
      <c r="B170" s="21" t="s">
        <v>209</v>
      </c>
      <c r="C170" s="11" t="s">
        <v>222</v>
      </c>
      <c r="D170" s="128"/>
      <c r="E170" s="11"/>
      <c r="F170" s="6"/>
      <c r="G170" s="33"/>
      <c r="H170" s="7"/>
    </row>
    <row r="171" spans="1:12" ht="75" customHeight="1" x14ac:dyDescent="0.3">
      <c r="A171" s="8" t="s">
        <v>116</v>
      </c>
      <c r="B171" s="21" t="s">
        <v>210</v>
      </c>
      <c r="C171" s="11" t="s">
        <v>222</v>
      </c>
      <c r="D171" s="128"/>
      <c r="E171" s="11"/>
      <c r="F171" s="6"/>
      <c r="G171" s="33"/>
      <c r="H171" s="7"/>
    </row>
    <row r="172" spans="1:12" ht="90" customHeight="1" x14ac:dyDescent="0.3">
      <c r="A172" s="8" t="s">
        <v>117</v>
      </c>
      <c r="B172" s="21" t="s">
        <v>121</v>
      </c>
      <c r="C172" s="11" t="s">
        <v>222</v>
      </c>
      <c r="D172" s="128"/>
      <c r="E172" s="11"/>
      <c r="F172" s="6"/>
      <c r="G172" s="33"/>
      <c r="H172" s="7"/>
    </row>
    <row r="173" spans="1:12" ht="32.25" customHeight="1" x14ac:dyDescent="0.3">
      <c r="A173" s="67">
        <v>3</v>
      </c>
      <c r="B173" s="9" t="s">
        <v>214</v>
      </c>
      <c r="C173" s="11" t="s">
        <v>222</v>
      </c>
      <c r="D173" s="128"/>
      <c r="E173" s="71"/>
      <c r="F173" s="68"/>
      <c r="G173" s="33"/>
      <c r="H173" s="7"/>
    </row>
    <row r="174" spans="1:12" ht="37.5" customHeight="1" x14ac:dyDescent="0.3">
      <c r="A174" s="8" t="s">
        <v>67</v>
      </c>
      <c r="B174" s="69" t="s">
        <v>215</v>
      </c>
      <c r="C174" s="11" t="s">
        <v>222</v>
      </c>
      <c r="D174" s="128"/>
      <c r="E174" s="11"/>
      <c r="F174" s="11"/>
      <c r="G174" s="33"/>
      <c r="H174" s="7"/>
    </row>
    <row r="175" spans="1:12" ht="31.5" customHeight="1" x14ac:dyDescent="0.3">
      <c r="A175" s="8" t="s">
        <v>69</v>
      </c>
      <c r="B175" s="21" t="s">
        <v>216</v>
      </c>
      <c r="C175" s="11" t="s">
        <v>222</v>
      </c>
      <c r="D175" s="128"/>
      <c r="E175" s="11"/>
      <c r="F175" s="11"/>
      <c r="G175" s="33"/>
      <c r="H175" s="7"/>
      <c r="L175" s="116"/>
    </row>
    <row r="176" spans="1:12" ht="33" customHeight="1" x14ac:dyDescent="0.3">
      <c r="A176" s="8" t="s">
        <v>77</v>
      </c>
      <c r="B176" s="21" t="s">
        <v>217</v>
      </c>
      <c r="C176" s="11" t="s">
        <v>222</v>
      </c>
      <c r="D176" s="128"/>
      <c r="E176" s="11"/>
      <c r="F176" s="11"/>
      <c r="G176" s="33"/>
      <c r="H176" s="7"/>
      <c r="L176" s="116"/>
    </row>
    <row r="177" spans="1:12" ht="57" customHeight="1" x14ac:dyDescent="0.3">
      <c r="A177" s="8" t="s">
        <v>79</v>
      </c>
      <c r="B177" s="21" t="s">
        <v>240</v>
      </c>
      <c r="C177" s="11" t="s">
        <v>222</v>
      </c>
      <c r="D177" s="128"/>
      <c r="E177" s="11"/>
      <c r="F177" s="11"/>
      <c r="G177" s="33"/>
      <c r="H177" s="7"/>
      <c r="L177" s="116"/>
    </row>
    <row r="178" spans="1:12" x14ac:dyDescent="0.3">
      <c r="A178" s="8">
        <v>4</v>
      </c>
      <c r="B178" s="21" t="s">
        <v>49</v>
      </c>
      <c r="C178" s="6"/>
      <c r="D178" s="88"/>
      <c r="E178" s="6"/>
      <c r="F178" s="6"/>
      <c r="G178" s="33"/>
      <c r="H178" s="7"/>
    </row>
    <row r="179" spans="1:12" s="14" customFormat="1" x14ac:dyDescent="0.3">
      <c r="A179" s="8"/>
      <c r="B179" s="21" t="s">
        <v>14</v>
      </c>
      <c r="C179" s="6"/>
      <c r="D179" s="88"/>
      <c r="E179" s="6"/>
      <c r="F179" s="6"/>
      <c r="G179" s="33"/>
      <c r="H179" s="7"/>
      <c r="L179" s="102"/>
    </row>
    <row r="180" spans="1:12" ht="24.75" customHeight="1" x14ac:dyDescent="0.3">
      <c r="A180" s="138" t="s">
        <v>335</v>
      </c>
      <c r="B180" s="139"/>
      <c r="C180" s="139"/>
      <c r="D180" s="139"/>
      <c r="E180" s="139"/>
      <c r="F180" s="139"/>
      <c r="G180" s="139"/>
      <c r="H180" s="140"/>
    </row>
    <row r="181" spans="1:12" ht="44.25" customHeight="1" x14ac:dyDescent="0.3">
      <c r="A181" s="20">
        <v>1</v>
      </c>
      <c r="B181" s="9" t="s">
        <v>16</v>
      </c>
      <c r="C181" s="6" t="s">
        <v>222</v>
      </c>
      <c r="D181" s="88"/>
      <c r="E181" s="6"/>
      <c r="F181" s="6"/>
      <c r="G181" s="33"/>
      <c r="H181" s="7"/>
    </row>
    <row r="182" spans="1:12" ht="59.25" customHeight="1" x14ac:dyDescent="0.3">
      <c r="A182" s="20">
        <v>2</v>
      </c>
      <c r="B182" s="9" t="s">
        <v>17</v>
      </c>
      <c r="C182" s="6" t="s">
        <v>222</v>
      </c>
      <c r="D182" s="88"/>
      <c r="E182" s="6"/>
      <c r="F182" s="6"/>
      <c r="G182" s="33"/>
      <c r="H182" s="7"/>
    </row>
    <row r="183" spans="1:12" ht="50.4" x14ac:dyDescent="0.3">
      <c r="A183" s="8">
        <v>3</v>
      </c>
      <c r="B183" s="9" t="s">
        <v>18</v>
      </c>
      <c r="C183" s="6" t="s">
        <v>222</v>
      </c>
      <c r="D183" s="88"/>
      <c r="E183" s="6"/>
      <c r="F183" s="6"/>
      <c r="G183" s="33"/>
      <c r="H183" s="7"/>
    </row>
    <row r="184" spans="1:12" ht="71.25" customHeight="1" x14ac:dyDescent="0.3">
      <c r="A184" s="8">
        <v>4</v>
      </c>
      <c r="B184" s="9" t="s">
        <v>19</v>
      </c>
      <c r="C184" s="6" t="s">
        <v>222</v>
      </c>
      <c r="D184" s="88"/>
      <c r="E184" s="6"/>
      <c r="F184" s="6"/>
      <c r="G184" s="33"/>
      <c r="H184" s="7"/>
    </row>
    <row r="185" spans="1:12" ht="41.25" customHeight="1" x14ac:dyDescent="0.3">
      <c r="A185" s="8">
        <v>5</v>
      </c>
      <c r="B185" s="9" t="s">
        <v>20</v>
      </c>
      <c r="C185" s="6" t="s">
        <v>222</v>
      </c>
      <c r="D185" s="88"/>
      <c r="E185" s="6"/>
      <c r="F185" s="6"/>
      <c r="G185" s="33"/>
      <c r="H185" s="7"/>
    </row>
    <row r="186" spans="1:12" ht="37.5" customHeight="1" x14ac:dyDescent="0.3">
      <c r="A186" s="8">
        <v>6</v>
      </c>
      <c r="B186" s="9" t="s">
        <v>43</v>
      </c>
      <c r="C186" s="6" t="s">
        <v>222</v>
      </c>
      <c r="D186" s="88"/>
      <c r="E186" s="6"/>
      <c r="F186" s="6"/>
      <c r="G186" s="33"/>
      <c r="H186" s="7"/>
    </row>
    <row r="187" spans="1:12" ht="33.6" x14ac:dyDescent="0.3">
      <c r="A187" s="8">
        <v>7</v>
      </c>
      <c r="B187" s="9" t="s">
        <v>21</v>
      </c>
      <c r="C187" s="6" t="s">
        <v>222</v>
      </c>
      <c r="D187" s="88"/>
      <c r="E187" s="6"/>
      <c r="F187" s="6"/>
      <c r="G187" s="33"/>
      <c r="H187" s="7"/>
    </row>
    <row r="188" spans="1:12" ht="33.6" x14ac:dyDescent="0.3">
      <c r="A188" s="8">
        <v>8</v>
      </c>
      <c r="B188" s="9" t="s">
        <v>239</v>
      </c>
      <c r="C188" s="6">
        <v>2020</v>
      </c>
      <c r="D188" s="22" t="s">
        <v>242</v>
      </c>
      <c r="E188" s="33"/>
      <c r="F188" s="6"/>
      <c r="G188" s="33"/>
      <c r="H188" s="7"/>
    </row>
    <row r="189" spans="1:12" ht="36.75" customHeight="1" x14ac:dyDescent="0.3">
      <c r="A189" s="8">
        <v>9</v>
      </c>
      <c r="B189" s="9" t="s">
        <v>22</v>
      </c>
      <c r="C189" s="6" t="s">
        <v>222</v>
      </c>
      <c r="D189" s="88"/>
      <c r="E189" s="6"/>
      <c r="F189" s="6"/>
      <c r="G189" s="33"/>
      <c r="H189" s="7"/>
    </row>
    <row r="190" spans="1:12" ht="21.75" customHeight="1" x14ac:dyDescent="0.3">
      <c r="A190" s="8">
        <v>10</v>
      </c>
      <c r="B190" s="9" t="s">
        <v>6</v>
      </c>
      <c r="C190" s="6" t="s">
        <v>222</v>
      </c>
      <c r="D190" s="88"/>
      <c r="E190" s="6"/>
      <c r="F190" s="6"/>
      <c r="G190" s="33"/>
      <c r="H190" s="7"/>
    </row>
    <row r="191" spans="1:12" ht="43.5" customHeight="1" x14ac:dyDescent="0.3">
      <c r="A191" s="8">
        <v>11</v>
      </c>
      <c r="B191" s="9" t="s">
        <v>23</v>
      </c>
      <c r="C191" s="6" t="s">
        <v>222</v>
      </c>
      <c r="D191" s="88"/>
      <c r="E191" s="6"/>
      <c r="F191" s="6"/>
      <c r="G191" s="33"/>
      <c r="H191" s="7"/>
    </row>
    <row r="192" spans="1:12" ht="51" customHeight="1" x14ac:dyDescent="0.3">
      <c r="A192" s="8">
        <v>12</v>
      </c>
      <c r="B192" s="9" t="s">
        <v>24</v>
      </c>
      <c r="C192" s="6" t="s">
        <v>222</v>
      </c>
      <c r="D192" s="88"/>
      <c r="E192" s="6"/>
      <c r="F192" s="6"/>
      <c r="G192" s="33"/>
      <c r="H192" s="7"/>
    </row>
    <row r="193" spans="1:12" ht="37.200000000000003" customHeight="1" x14ac:dyDescent="0.3">
      <c r="A193" s="8">
        <v>13</v>
      </c>
      <c r="B193" s="9" t="s">
        <v>26</v>
      </c>
      <c r="C193" s="6" t="s">
        <v>222</v>
      </c>
      <c r="D193" s="88"/>
      <c r="E193" s="6"/>
      <c r="F193" s="6"/>
      <c r="G193" s="33"/>
      <c r="H193" s="7"/>
    </row>
    <row r="194" spans="1:12" ht="74.400000000000006" customHeight="1" x14ac:dyDescent="0.3">
      <c r="A194" s="8">
        <v>14</v>
      </c>
      <c r="B194" s="9" t="s">
        <v>25</v>
      </c>
      <c r="C194" s="6" t="s">
        <v>222</v>
      </c>
      <c r="D194" s="88"/>
      <c r="E194" s="6"/>
      <c r="F194" s="6"/>
      <c r="G194" s="33"/>
      <c r="H194" s="7"/>
    </row>
    <row r="195" spans="1:12" ht="46.5" customHeight="1" x14ac:dyDescent="0.3">
      <c r="A195" s="8">
        <v>15</v>
      </c>
      <c r="B195" s="9" t="s">
        <v>8</v>
      </c>
      <c r="C195" s="6" t="s">
        <v>222</v>
      </c>
      <c r="D195" s="88"/>
      <c r="E195" s="6"/>
      <c r="F195" s="6"/>
      <c r="G195" s="33"/>
      <c r="H195" s="7"/>
    </row>
    <row r="196" spans="1:12" ht="61.5" customHeight="1" x14ac:dyDescent="0.3">
      <c r="A196" s="8">
        <v>16</v>
      </c>
      <c r="B196" s="9" t="s">
        <v>27</v>
      </c>
      <c r="C196" s="6" t="s">
        <v>222</v>
      </c>
      <c r="D196" s="88"/>
      <c r="E196" s="6"/>
      <c r="F196" s="6"/>
      <c r="G196" s="33"/>
      <c r="H196" s="7"/>
    </row>
    <row r="197" spans="1:12" ht="70.5" customHeight="1" x14ac:dyDescent="0.3">
      <c r="A197" s="8">
        <v>17</v>
      </c>
      <c r="B197" s="9" t="s">
        <v>28</v>
      </c>
      <c r="C197" s="6" t="s">
        <v>222</v>
      </c>
      <c r="D197" s="88"/>
      <c r="E197" s="6"/>
      <c r="F197" s="6"/>
      <c r="G197" s="33"/>
      <c r="H197" s="7"/>
    </row>
    <row r="198" spans="1:12" ht="22.5" customHeight="1" x14ac:dyDescent="0.3">
      <c r="A198" s="8">
        <v>18</v>
      </c>
      <c r="B198" s="21" t="s">
        <v>49</v>
      </c>
      <c r="C198" s="6"/>
      <c r="D198" s="88"/>
      <c r="E198" s="6"/>
      <c r="F198" s="6"/>
      <c r="G198" s="33"/>
      <c r="H198" s="7"/>
    </row>
    <row r="199" spans="1:12" ht="22.5" customHeight="1" x14ac:dyDescent="0.3">
      <c r="A199" s="8"/>
      <c r="B199" s="21" t="s">
        <v>14</v>
      </c>
      <c r="C199" s="6"/>
      <c r="D199" s="88"/>
      <c r="E199" s="6"/>
      <c r="F199" s="6">
        <f t="shared" ref="F199:G199" si="26">F188</f>
        <v>0</v>
      </c>
      <c r="G199" s="33">
        <f t="shared" si="26"/>
        <v>0</v>
      </c>
      <c r="H199" s="7"/>
    </row>
    <row r="200" spans="1:12" s="14" customFormat="1" ht="22.5" customHeight="1" x14ac:dyDescent="0.3">
      <c r="A200" s="16"/>
      <c r="B200" s="78" t="s">
        <v>219</v>
      </c>
      <c r="C200" s="5"/>
      <c r="D200" s="86"/>
      <c r="E200" s="5"/>
      <c r="F200" s="5">
        <f>F199+F166+F161+F142+F131++F113</f>
        <v>16941.599999999999</v>
      </c>
      <c r="G200" s="136">
        <f>G199+G166+G161+G142+G131++G113</f>
        <v>35924.800000000003</v>
      </c>
      <c r="H200" s="19"/>
      <c r="L200" s="102"/>
    </row>
    <row r="201" spans="1:12" s="14" customFormat="1" x14ac:dyDescent="0.3">
      <c r="A201" s="16"/>
      <c r="B201" s="78" t="s">
        <v>146</v>
      </c>
      <c r="C201" s="5"/>
      <c r="D201" s="86"/>
      <c r="E201" s="5"/>
      <c r="F201" s="5">
        <f>F200+F101</f>
        <v>85064.700000000012</v>
      </c>
      <c r="G201" s="42">
        <f>G200+G101</f>
        <v>126196.6</v>
      </c>
      <c r="H201" s="19"/>
      <c r="L201" s="102"/>
    </row>
    <row r="203" spans="1:12" ht="15.6" x14ac:dyDescent="0.3">
      <c r="C203" s="154"/>
      <c r="D203" s="154"/>
      <c r="E203" s="154"/>
      <c r="F203" s="154"/>
      <c r="G203" s="154"/>
    </row>
    <row r="204" spans="1:12" ht="27.75" customHeight="1" x14ac:dyDescent="0.3">
      <c r="B204" s="150"/>
      <c r="C204" s="151"/>
      <c r="D204" s="151"/>
      <c r="E204" s="151"/>
      <c r="F204" s="151"/>
      <c r="G204" s="151"/>
      <c r="H204" s="151"/>
    </row>
    <row r="205" spans="1:12" ht="27" customHeight="1" x14ac:dyDescent="0.3">
      <c r="A205" s="155" t="s">
        <v>290</v>
      </c>
      <c r="B205" s="156"/>
      <c r="C205" s="156"/>
      <c r="D205" s="156"/>
      <c r="E205" s="156"/>
      <c r="F205" s="156"/>
      <c r="G205" s="156"/>
      <c r="H205" s="156"/>
    </row>
    <row r="206" spans="1:12" ht="33.75" customHeight="1" x14ac:dyDescent="0.3">
      <c r="B206" s="150"/>
      <c r="C206" s="151"/>
      <c r="D206" s="151"/>
      <c r="E206" s="151"/>
      <c r="F206" s="151"/>
      <c r="G206" s="151"/>
      <c r="H206" s="151"/>
    </row>
    <row r="207" spans="1:12" s="13" customFormat="1" ht="42.75" customHeight="1" x14ac:dyDescent="0.3">
      <c r="A207" s="1"/>
      <c r="B207" s="152"/>
      <c r="C207" s="153"/>
      <c r="D207" s="153"/>
      <c r="E207" s="153"/>
      <c r="F207" s="153"/>
      <c r="G207" s="153"/>
      <c r="H207" s="153"/>
      <c r="L207" s="102"/>
    </row>
  </sheetData>
  <customSheetViews>
    <customSheetView guid="{4FAAA6B6-6723-488C-A92C-3617A58E2A86}" scale="85" fitToPage="1" printArea="1" topLeftCell="A139">
      <selection activeCell="P141" sqref="P141:P142"/>
      <rowBreaks count="1" manualBreakCount="1">
        <brk id="125" max="20" man="1"/>
      </rowBreaks>
      <pageMargins left="0.23622047244094491" right="0.23622047244094491" top="0.74803149606299213" bottom="0.59055118110236227" header="0.31496062992125984" footer="0.31496062992125984"/>
      <printOptions horizontalCentered="1"/>
      <pageSetup paperSize="9" scale="45" fitToHeight="0" orientation="landscape" r:id="rId1"/>
    </customSheetView>
  </customSheetViews>
  <mergeCells count="24">
    <mergeCell ref="A1:H1"/>
    <mergeCell ref="A3:A5"/>
    <mergeCell ref="E3:G3"/>
    <mergeCell ref="E4:G4"/>
    <mergeCell ref="A132:D132"/>
    <mergeCell ref="H3:H5"/>
    <mergeCell ref="A114:H114"/>
    <mergeCell ref="A101:B101"/>
    <mergeCell ref="A7:H7"/>
    <mergeCell ref="A6:H6"/>
    <mergeCell ref="B204:H204"/>
    <mergeCell ref="B207:H207"/>
    <mergeCell ref="C203:G203"/>
    <mergeCell ref="B206:H206"/>
    <mergeCell ref="A205:H205"/>
    <mergeCell ref="A180:H180"/>
    <mergeCell ref="A147:H147"/>
    <mergeCell ref="A162:H162"/>
    <mergeCell ref="A102:H102"/>
    <mergeCell ref="B3:B5"/>
    <mergeCell ref="D3:D5"/>
    <mergeCell ref="C3:C5"/>
    <mergeCell ref="A143:D143"/>
    <mergeCell ref="A167:H167"/>
  </mergeCells>
  <printOptions horizontalCentered="1"/>
  <pageMargins left="3.937007874015748E-2" right="3.937007874015748E-2" top="0.11811023622047245" bottom="0.11811023622047245" header="0.31496062992125984" footer="0.31496062992125984"/>
  <pageSetup paperSize="9" scale="49" fitToHeight="10" orientation="landscape" r:id="rId2"/>
  <rowBreaks count="1" manualBreakCount="1">
    <brk id="131" max="22" man="1"/>
  </rowBreaks>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Приложение</vt:lpstr>
      <vt:lpstr>Приложение!Заголовки_для_печати</vt:lpstr>
      <vt:lpstr>Приложение!Область_печати</vt:lpstr>
    </vt:vector>
  </TitlesOfParts>
  <Company>Krokoz™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Сергей</dc:creator>
  <cp:lastModifiedBy>Рафис</cp:lastModifiedBy>
  <cp:lastPrinted>2018-01-25T04:36:18Z</cp:lastPrinted>
  <dcterms:created xsi:type="dcterms:W3CDTF">2014-02-21T09:02:42Z</dcterms:created>
  <dcterms:modified xsi:type="dcterms:W3CDTF">2018-01-25T04:37:33Z</dcterms:modified>
</cp:coreProperties>
</file>