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C:\Users\Рафис\Desktop\Мои документы\Реестр расходных обязательств\"/>
    </mc:Choice>
  </mc:AlternateContent>
  <bookViews>
    <workbookView xWindow="-12" yWindow="48" windowWidth="23256" windowHeight="6048" tabRatio="969"/>
  </bookViews>
  <sheets>
    <sheet name="МР" sheetId="3" r:id="rId1"/>
  </sheets>
  <definedNames>
    <definedName name="_xlnm.Print_Titles" localSheetId="0">МР!$12:$12</definedName>
    <definedName name="_xlnm.Print_Area" localSheetId="0">МР!$A$1:$S$65</definedName>
  </definedNames>
  <calcPr calcId="162913"/>
</workbook>
</file>

<file path=xl/calcChain.xml><?xml version="1.0" encoding="utf-8"?>
<calcChain xmlns="http://schemas.openxmlformats.org/spreadsheetml/2006/main">
  <c r="R78" i="3" l="1"/>
  <c r="R70" i="3"/>
  <c r="R53" i="3"/>
  <c r="R52" i="3" s="1"/>
  <c r="R42" i="3"/>
  <c r="R40" i="3"/>
  <c r="R38" i="3"/>
  <c r="R31" i="3"/>
  <c r="R14" i="3"/>
  <c r="O78" i="3"/>
  <c r="O70" i="3"/>
  <c r="O53" i="3"/>
  <c r="O52" i="3" s="1"/>
  <c r="O42" i="3"/>
  <c r="O40" i="3"/>
  <c r="O31" i="3"/>
  <c r="O14" i="3"/>
  <c r="R69" i="3" l="1"/>
  <c r="R65" i="3" s="1"/>
  <c r="R13" i="3" s="1"/>
  <c r="O69" i="3"/>
  <c r="O65" i="3" s="1"/>
  <c r="O38" i="3"/>
  <c r="S42" i="3"/>
  <c r="Q42" i="3"/>
  <c r="P42" i="3"/>
  <c r="N42" i="3"/>
  <c r="S31" i="3"/>
  <c r="Q31" i="3"/>
  <c r="P31" i="3"/>
  <c r="N31" i="3"/>
  <c r="O13" i="3" l="1"/>
  <c r="Q14" i="3"/>
  <c r="S14" i="3"/>
  <c r="S70" i="3"/>
  <c r="Q70" i="3"/>
  <c r="P70" i="3"/>
  <c r="S78" i="3"/>
  <c r="Q78" i="3"/>
  <c r="P78" i="3"/>
  <c r="Q69" i="3" l="1"/>
  <c r="Q65" i="3" s="1"/>
  <c r="P69" i="3"/>
  <c r="P65" i="3" s="1"/>
  <c r="S69" i="3"/>
  <c r="S65" i="3" s="1"/>
  <c r="N78" i="3" l="1"/>
  <c r="N70" i="3"/>
  <c r="S53" i="3"/>
  <c r="S52" i="3" s="1"/>
  <c r="Q53" i="3"/>
  <c r="Q52" i="3" s="1"/>
  <c r="P53" i="3"/>
  <c r="P52" i="3" s="1"/>
  <c r="N53" i="3"/>
  <c r="N52" i="3" s="1"/>
  <c r="S40" i="3"/>
  <c r="S38" i="3" s="1"/>
  <c r="Q40" i="3"/>
  <c r="Q38" i="3" s="1"/>
  <c r="P40" i="3"/>
  <c r="P38" i="3" s="1"/>
  <c r="N40" i="3"/>
  <c r="N38" i="3" s="1"/>
  <c r="P14" i="3"/>
  <c r="N14" i="3"/>
  <c r="Q13" i="3" l="1"/>
  <c r="S13" i="3"/>
  <c r="N69" i="3"/>
  <c r="N65" i="3" s="1"/>
  <c r="N13" i="3" s="1"/>
  <c r="P13" i="3"/>
</calcChain>
</file>

<file path=xl/sharedStrings.xml><?xml version="1.0" encoding="utf-8"?>
<sst xmlns="http://schemas.openxmlformats.org/spreadsheetml/2006/main" count="751" uniqueCount="335">
  <si>
    <t>код строки</t>
  </si>
  <si>
    <t xml:space="preserve">Правовое основание финансового обеспечения и расходования средств (нормативные правовые акты, договоры, соглашения)
</t>
  </si>
  <si>
    <t xml:space="preserve">Российской Федерации
субъекта Российской Федерации
</t>
  </si>
  <si>
    <t>Республики Башкортостан</t>
  </si>
  <si>
    <t>муниципального образования</t>
  </si>
  <si>
    <t xml:space="preserve">Код расхода по БК
</t>
  </si>
  <si>
    <t xml:space="preserve">Объем средств на исполнение расходного обязательства
</t>
  </si>
  <si>
    <t>раздел</t>
  </si>
  <si>
    <t>подраздел</t>
  </si>
  <si>
    <t xml:space="preserve">Наименование расходного обязательства, вопроса местного значения, полномочия, права муниципального образования
</t>
  </si>
  <si>
    <t xml:space="preserve">наименование, номер и дата
</t>
  </si>
  <si>
    <t>наименование, номер и дата</t>
  </si>
  <si>
    <t xml:space="preserve">номер статьи (подстатьи), пункта (подпункта)
</t>
  </si>
  <si>
    <t>номер статьи (подстатьи), пункта (подпункта)</t>
  </si>
  <si>
    <t xml:space="preserve">дата вступления в силу, срок действия
</t>
  </si>
  <si>
    <t>дата вступления в силу, срок действия</t>
  </si>
  <si>
    <t>х</t>
  </si>
  <si>
    <t>(подпись)</t>
  </si>
  <si>
    <t>Исполнитель</t>
  </si>
  <si>
    <t>Главный бухгалтер</t>
  </si>
  <si>
    <t xml:space="preserve">Начальник инспекции по бюджету </t>
  </si>
  <si>
    <t xml:space="preserve">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
</t>
  </si>
  <si>
    <t xml:space="preserve">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
</t>
  </si>
  <si>
    <t>1.5.2. по предоставлению субсидий в бюджет субъекта Российской Федерации, всего</t>
  </si>
  <si>
    <t>1.5.4. по предоставлению иных межбюджетных трансфертов, всего</t>
  </si>
  <si>
    <t xml:space="preserve">Руководитель 
финансового органа </t>
  </si>
  <si>
    <t>1.4.2.  за счет собственных доходов и источников финансирования дефицита бюджета муниципального района, всего</t>
  </si>
  <si>
    <t xml:space="preserve"> 1.5.1. по предоставлению дотаций на выравнивание бюджетной обеспеченности городских, сельских поселений, всего</t>
  </si>
  <si>
    <r>
      <t xml:space="preserve">1.3.1. по перечню, предусмотренному Федеральным законом 
от 06.10.2003 года № 131-ФЗ </t>
    </r>
    <r>
      <rPr>
        <sz val="12"/>
        <color theme="1"/>
        <rFont val="Calibri"/>
        <family val="2"/>
        <charset val="204"/>
      </rPr>
      <t>«</t>
    </r>
    <r>
      <rPr>
        <sz val="12"/>
        <color theme="1"/>
        <rFont val="Times New Roman"/>
        <family val="1"/>
        <charset val="204"/>
      </rPr>
      <t>Об общих принципах организации местного самоуправления в Российской Федерации</t>
    </r>
    <r>
      <rPr>
        <sz val="12"/>
        <color theme="1"/>
        <rFont val="Calibri"/>
        <family val="2"/>
        <charset val="204"/>
      </rPr>
      <t>»</t>
    </r>
    <r>
      <rPr>
        <sz val="12"/>
        <color theme="1"/>
        <rFont val="Times New Roman"/>
        <family val="1"/>
        <charset val="204"/>
      </rPr>
      <t xml:space="preserve">, всего
</t>
    </r>
  </si>
  <si>
    <t>Единица измерения: тыс. руб. (с точностью до первого десятичного знака)</t>
  </si>
  <si>
    <t xml:space="preserve">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
</t>
  </si>
  <si>
    <t>1.5.4.2. в иных случаях, 
не связанных с заключением соглашений, предусмотренных в подпункте 1.5.4.1, всего</t>
  </si>
  <si>
    <t xml:space="preserve"> 1.5.3.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</si>
  <si>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1.5.4.1.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</si>
  <si>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 xml:space="preserve">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
</t>
  </si>
  <si>
    <t xml:space="preserve">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</si>
  <si>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 xml:space="preserve">1.4.1. за счет субвенций, предоставленных 
из федерального бюджета 
или бюджета субъекта Российской Федерации, всего
</t>
  </si>
  <si>
    <t xml:space="preserve">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
</t>
  </si>
  <si>
    <r>
      <t xml:space="preserve">1.3.2. по участию в осуществлении государственных полномочий (не переданных в соответствии со статьей 19 Федерального закона от 06.10.2003 года № 131-ФЗ </t>
    </r>
    <r>
      <rPr>
        <sz val="12"/>
        <color theme="1"/>
        <rFont val="Calibri"/>
        <family val="2"/>
        <charset val="204"/>
      </rPr>
      <t>«</t>
    </r>
    <r>
      <rPr>
        <sz val="12"/>
        <color theme="1"/>
        <rFont val="Times New Roman"/>
        <family val="1"/>
        <charset val="204"/>
      </rPr>
      <t>Об общих принципах организации местного самоуправления в Российской Федерации</t>
    </r>
    <r>
      <rPr>
        <sz val="12"/>
        <color theme="1"/>
        <rFont val="Calibri"/>
        <family val="2"/>
        <charset val="204"/>
      </rPr>
      <t>»</t>
    </r>
    <r>
      <rPr>
        <sz val="12"/>
        <color theme="1"/>
        <rFont val="Times New Roman"/>
        <family val="1"/>
        <charset val="204"/>
      </rPr>
      <t xml:space="preserve">), если это участие предусмотрено федеральными законами, всего
</t>
    </r>
  </si>
  <si>
    <t xml:space="preserve">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
</t>
  </si>
  <si>
    <t xml:space="preserve">  (должность)  </t>
  </si>
  <si>
    <t>"___" ___________ 20__ г.</t>
  </si>
  <si>
    <t>(фамилия, инициалы)</t>
  </si>
  <si>
    <r>
      <t xml:space="preserve">Наименование муниципального района Республики Башкортостан </t>
    </r>
    <r>
      <rPr>
        <b/>
        <sz val="12"/>
        <color theme="1"/>
        <rFont val="Times New Roman"/>
        <family val="1"/>
        <charset val="204"/>
      </rPr>
      <t>Мелеузовский район</t>
    </r>
  </si>
  <si>
    <t>владение, пользование и распоряжение имуществом, находящимся в муниципальной собственности муниципального района</t>
  </si>
  <si>
    <t xml:space="preserve">Федеральный закон от 06.10.2003 № 131-ФЗ "Об общих принципах организации местного самоуправления в Российской Федерации".
</t>
  </si>
  <si>
    <t xml:space="preserve"> подп.3 п.1 ст.15
</t>
  </si>
  <si>
    <t xml:space="preserve">08.10.2003-01.01.2999
</t>
  </si>
  <si>
    <t>Устав муниципального района Мелеузовский район РБ                                            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</si>
  <si>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пп.3 п.1 ст.4</t>
  </si>
  <si>
    <t xml:space="preserve">01.01.2006-01.01.2999
</t>
  </si>
  <si>
    <t>0100,                    0500</t>
  </si>
  <si>
    <t>0113,                    0503</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</si>
  <si>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</si>
  <si>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 xml:space="preserve"> подп.4 п.1 ст.15
</t>
  </si>
  <si>
    <t>Устав муниципального района Мелеузовский район РБ                                                 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</si>
  <si>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пп.4 п.1 ст.4</t>
  </si>
  <si>
    <t>0500</t>
  </si>
  <si>
    <t>0502</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</si>
  <si>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</si>
  <si>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 подп.5 п.1 ст.15
</t>
  </si>
  <si>
    <t>Устав муниципального района Мелеузовский район РБ                                                     Муниципальная программа "Дорожное хозяйство и транспортное обслуживание муниципального района Мелеузовский район Республики Башкортостан"</t>
  </si>
  <si>
    <t>пп.5 п.1 ст.4</t>
  </si>
  <si>
    <t>0400</t>
  </si>
  <si>
    <t>0409</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</si>
  <si>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</si>
  <si>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 xml:space="preserve"> подп.6 п.1 ст.15
</t>
  </si>
  <si>
    <t>Устав муниципального района Мелеузовский район РБ                                           Муниципальная программа "Дорожное хозяйство и транспортное обслуживание муниципального района Мелеузовский район Республики Башкортостан"</t>
  </si>
  <si>
    <t>пп.6 п.1 ст.4</t>
  </si>
  <si>
    <t>0408</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</si>
  <si>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</si>
  <si>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 xml:space="preserve"> подп.6.1 п.1 ст.15
</t>
  </si>
  <si>
    <t>Устав муниципального района Мелеузовский район РБ                                                       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</si>
  <si>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пп.7 п.1 ст.4</t>
  </si>
  <si>
    <t>0300</t>
  </si>
  <si>
    <t>0314</t>
  </si>
  <si>
    <t>участие в предупреждении и ликвидации последствий чрезвычайных ситуаций на территории муниципального района</t>
  </si>
  <si>
    <t xml:space="preserve"> подп.7 п.1 ст.15
</t>
  </si>
  <si>
    <t>пп.8 п.1 ст.4</t>
  </si>
  <si>
    <t>0309</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</si>
  <si>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</si>
  <si>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 xml:space="preserve"> подп.11 п.1 ст.15
</t>
  </si>
  <si>
    <t xml:space="preserve">Закон Республики Башкортостан от 31.12.1999 № 44-з "Об основных гарантиях прав ребенка в Республике Башкортостан".
</t>
  </si>
  <si>
    <t xml:space="preserve"> п.1 ст.12
</t>
  </si>
  <si>
    <t xml:space="preserve">11.04.2000-01.01.2999
</t>
  </si>
  <si>
    <t xml:space="preserve">Устав муниципального района Мелеузовский район РБ                                                                                                                          Муниципальная программа "Развитие системы образования муниципального района Мелеузовский район Республики Башкортостан",                                                                                Муниципальная программа "Развитие культуры в муниципальном районе Мелеузовский район Республики Башкортостан"                                               </t>
  </si>
  <si>
    <t>пп.13 п.1 ст.4</t>
  </si>
  <si>
    <t>0700</t>
  </si>
  <si>
    <t>0701,             0702,                  0703,                        0705,                         0707,                  0709</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</si>
  <si>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</si>
  <si>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 xml:space="preserve"> подп.15 п.1 ст.15
</t>
  </si>
  <si>
    <t>Устав муниципального района Мелеузовский район РБ                                                  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</si>
  <si>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пп.16 п.1 ст.4</t>
  </si>
  <si>
    <t>0412</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</si>
  <si>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</si>
  <si>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 xml:space="preserve"> подп.19 п.1 ст.15
</t>
  </si>
  <si>
    <t>Устав муниципального района Мелеузовский район РБ                                                             Муниципальная программа "Развитие культуры в муниципальном районе Мелеузовский район Республики Башкортостан"</t>
  </si>
  <si>
    <t>пп.21 п.1 ст.4</t>
  </si>
  <si>
    <t>0800</t>
  </si>
  <si>
    <t>0801</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</si>
  <si>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</si>
  <si>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 xml:space="preserve"> подп.19.1 п.1 ст.15
</t>
  </si>
  <si>
    <t>Устав муниципального района Мелеузовский район РБ                                                            Муниципальная программа "Развитие культуры в муниципальном районе Мелеузовский район Республики Башкортостан"</t>
  </si>
  <si>
    <t>пп.22 п.1 ст.4</t>
  </si>
  <si>
    <t>0800,                 1200</t>
  </si>
  <si>
    <t>0801,                     1201</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</si>
  <si>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</si>
  <si>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 xml:space="preserve"> подп.21 п.1 ст.15
</t>
  </si>
  <si>
    <t>Устав муниципального района Мелеузовский район РБ                                                            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                                                  Муниципальная программа "Обеспечение общественной безопасности в муниципальном районе Мелеузовский район Республики Башкортостан"</t>
  </si>
  <si>
    <t>пп.25 п.1 ст.4</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</si>
  <si>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</si>
  <si>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 xml:space="preserve"> подп.25 п.1 ст.15
</t>
  </si>
  <si>
    <t xml:space="preserve">Постановление Правительства Республики Башкортостан от 30.11.2007 № 348 "О республиканской программе развития сельского хозяйства и регулирования рынков сельскохозяйственной продукции, сырья и продовольствия на 2008-2012 годы".
</t>
  </si>
  <si>
    <t xml:space="preserve">в целом
</t>
  </si>
  <si>
    <t xml:space="preserve">01.01.2008-31.12.2012
</t>
  </si>
  <si>
    <t>Устав муниципального района Мелеузовский район РБ      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                                                      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</si>
  <si>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пп.29 п.1 ст.4</t>
  </si>
  <si>
    <t>0405,                 0412</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</si>
  <si>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</si>
  <si>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 xml:space="preserve"> подп.26 п.1 ст.15
</t>
  </si>
  <si>
    <t>Устав муниципального района Мелеузовский район РБ                                                                     Муниципальная программа "Развитие молодежной политики, физкультуры и спорта в муниципальном районе Мелеузовский район Республики Башкортостан"</t>
  </si>
  <si>
    <t>пп.30 п.1 ст.4</t>
  </si>
  <si>
    <t>1100</t>
  </si>
  <si>
    <t>1101</t>
  </si>
  <si>
    <t>организация и осуществление мероприятий межпоселенческого характера по работе с детьми и молодежью</t>
  </si>
  <si>
    <t xml:space="preserve"> подп.27 п.1 ст.15
</t>
  </si>
  <si>
    <t>Устав муниципального района Мелеузовский район РБ                                                                    Муниципальная программа "Развитие молодежной политики, физкультуры и спорта в муниципальном районе Мелеузовский район Республики Башкортостан"</t>
  </si>
  <si>
    <t>пп.31 п.1 ст.4</t>
  </si>
  <si>
    <t>0707</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</si>
  <si>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</si>
  <si>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Постановление Правительства Республики Башкортостан от 29.01.2015 № 10 "О переходе на поквартирные системы отоплепния и установке блочных котельных в муниципальных районах и городских округах в 2015-2020 годах".
</t>
  </si>
  <si>
    <t xml:space="preserve">29.01.2015-31.12.2020
</t>
  </si>
  <si>
    <t>функционирование органов местного самоуправления</t>
  </si>
  <si>
    <t xml:space="preserve"> п.9 ст.34
</t>
  </si>
  <si>
    <t xml:space="preserve">Закон Республики Башкортостан от 28.03.2006 № 288-з "О порядке назначения и выплаты пенсии на муниципальной службе в Республике Башкортостан".
</t>
  </si>
  <si>
    <t xml:space="preserve"> ч.1 ст.8
</t>
  </si>
  <si>
    <t xml:space="preserve">15.04.2006-01.01.2999
</t>
  </si>
  <si>
    <t>Устав муниципального района Мелеузовский район РБ                    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                                              Муниципальная программа "Развитие муниципальной службы в муниципальном районе Мелеузовский район Республики Башкортостан"</t>
  </si>
  <si>
    <t>ст.34</t>
  </si>
  <si>
    <t>0100</t>
  </si>
  <si>
    <t xml:space="preserve">0103,                    0104,                                        0111,                                   1001       </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</si>
  <si>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</si>
  <si>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Федеральный закон от 06.10.2003 № 131-ФЗ "Об общих принципах организации местного самоуправления в Российской Федерации".</t>
  </si>
  <si>
    <t>ст 17 п 1 пп3</t>
  </si>
  <si>
    <t>Устав муниципального района Мелеузовский район РБ                                                                      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</si>
  <si>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пп.3 п.1 ст.6</t>
  </si>
  <si>
    <t>0113</t>
  </si>
  <si>
    <t>В целом</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</si>
  <si>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</si>
  <si>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ст 17 п 1 пп 6.1</t>
  </si>
  <si>
    <t>Устав муниципального района Мелеузовский район РБ                                                 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                                                                                                  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</si>
  <si>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пп.8 п.1 ст.6</t>
  </si>
  <si>
    <t>0405</t>
  </si>
  <si>
    <t>учреждение печатного средства массовой информации для опубликования муниципальных правовых актов, обсуждения проектов муниципальных правовоых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</si>
  <si>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 xml:space="preserve"> подп.7 п.1 ст.17
</t>
  </si>
  <si>
    <t>Устав муниципального района Мелеузовский район РБ  ,                                    Муниципальная программа "Развитие культуры в муниципальном районе Мелеузовский район Республики Башкортостан"</t>
  </si>
  <si>
    <t>пп.9 п.1 ст.6</t>
  </si>
  <si>
    <t>1200</t>
  </si>
  <si>
    <t>1202</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</si>
  <si>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</si>
  <si>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Постановление Правительства Республики Башкортостан от 18.07.2013 № 315 "Об утверждении Порядка предоставления из бюджета Республики Башкортостан субсидий бюджетам муниципальных районов и городских округов Республики Башкортостан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жилищно-коммунальной отрасли республики, профессиональной переподготовке и повышению квалификации муниципальных служащих, занимающихся вопросами жилищно-коммунального хозяйства"</t>
  </si>
  <si>
    <t xml:space="preserve">18.07.2013-01.01.2999
</t>
  </si>
  <si>
    <t>пп.10 п.1 ст.6</t>
  </si>
  <si>
    <t>0505</t>
  </si>
  <si>
    <t>участие в организации и финансировании проведения на территории муниципального района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</si>
  <si>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п.2 ст.15.1</t>
  </si>
  <si>
    <t>0401</t>
  </si>
  <si>
    <t>финансирование расходов на содержание органов местного самоуправления поселений (в части выплаты доплат к государственной пенсии за выслугу лет на муниципальной службе)</t>
  </si>
  <si>
    <t>Соглашение между органами местного самоуправления муниципального района Мелеузовский район РБ и поселения о передаче полномочий</t>
  </si>
  <si>
    <t xml:space="preserve">01.01.2017-31.12.2017
</t>
  </si>
  <si>
    <t>1001</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</si>
  <si>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</si>
  <si>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Постановление Правительства Российской Федерации от 10.02.2017 № 169 "Об утверждении правил предоставления и распределения субсидий из федерального бюджета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</si>
  <si>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10.02.2017-01.01.2999
</t>
  </si>
  <si>
    <t>Соглашение между органами местного самоуправления муниципального района Мелеузовский район РБ и поселения о передаче полномочий                                                                                                        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</si>
  <si>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0503</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</si>
  <si>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предусмотренным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муниципального земельного контроля за использованием земель поселения</t>
  </si>
  <si>
    <t xml:space="preserve"> п.4 ст.15
</t>
  </si>
  <si>
    <t>оказание поддержки общественных организаций</t>
  </si>
  <si>
    <t>п.2 ст. 15</t>
  </si>
  <si>
    <t>1000</t>
  </si>
  <si>
    <t>1003</t>
  </si>
  <si>
    <t>предоставление мер социальной поддержки и социальных выплат, установленных решениями органов местного самоуправления</t>
  </si>
  <si>
    <t>п.2 ст. 15.1</t>
  </si>
  <si>
    <t>Муниципальная программа "Социальная поддержка граждан в муниципальном районе Мелеузовский район Республики Башкортостан"</t>
  </si>
  <si>
    <t>01.01.2017-31.12.2021  г.г.</t>
  </si>
  <si>
    <t>обеспечение малоимущих граждан,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</si>
  <si>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Федеральный закон от 21.07.2007 г.№ 185-ФЗ "О Фонде содействия реформированию жилищно-коммунального хозяйства"</t>
  </si>
  <si>
    <t>21.07.2007-01.01.2999</t>
  </si>
  <si>
    <t>Закон Республики Башкортостан от 28.06.2013 г.№ 694-з "Об организации проведения капитального ремонта общего имущества в многоквартирных домах, расположенных на территории Республики Башкортостан"</t>
  </si>
  <si>
    <t>п.9 ст.19</t>
  </si>
  <si>
    <t>28.06.2013-01.01.2999</t>
  </si>
  <si>
    <t>Соглашение между Министерствомжилитщно-коммунального хозяйства Республики Башкортостан и Администрацией муниципального района Мелеузовский района РБ                                                                 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</si>
  <si>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0500,                 1000</t>
  </si>
  <si>
    <t>0501,                    1003</t>
  </si>
  <si>
    <t>улучшение жилищных условий граждан, проживающих в сельской местности</t>
  </si>
  <si>
    <t>Федеральный закон от 06.10.2003 № 131-ФЗ "Об общих принципах организации местного самоуправления в Российской Федерации".                                                                                                                                       Постановление Правительства Российской Федерации от 15.07.2013 г. № 598 "О федеральной целевой программе "Устойчивое развитие сельских территорий на 2014-2017 годы и на период до 2020 года"".</t>
  </si>
  <si>
    <t xml:space="preserve">  п.2 ст. 15.1</t>
  </si>
  <si>
    <t>15.07.2013-01.01.2020</t>
  </si>
  <si>
    <t>Закон Республики Башкортостан от 02.12.2005 г. № 250-з "О регулировании жилищных отношений в Республике Башкортостан".</t>
  </si>
  <si>
    <t>ст.19</t>
  </si>
  <si>
    <t>12.12.2005-01.01.2999</t>
  </si>
  <si>
    <t>Соглашение между Министерством сельского хозяйства Республики Башкортостан и Администрацией муниципального района Мелеузовский района РБ                                                                    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</si>
  <si>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 xml:space="preserve">В целом      </t>
  </si>
  <si>
    <t>предоставление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2015-2020 годы</t>
  </si>
  <si>
    <t xml:space="preserve"> п.2 ст.15.1
</t>
  </si>
  <si>
    <t>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государтсвенной власти субъектов Российской Федерации</t>
  </si>
  <si>
    <t xml:space="preserve">Федеральный закон от 06.10.1999 № 184-ФЗ "Об общих принципах организации законодательных (представительных) и исполнительных органов власти субъектов Российской Федерации".
</t>
  </si>
  <si>
    <t xml:space="preserve"> подп.13 п.2 ст.26.3
</t>
  </si>
  <si>
    <t xml:space="preserve">19.10.1999-01.01.2999
</t>
  </si>
  <si>
    <t>Соглашение между Министерством образования РБ и Администрацией муниципального района Мелеузовский район РБ                                                                          Муниципальная программа "Развитие системы образования муниципального района Мелеузовский район Республики Башкортостан"</t>
  </si>
  <si>
    <t>0701,                0702</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</si>
  <si>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</si>
  <si>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пп. 24 п. 2 ст. 26.3</t>
  </si>
  <si>
    <t xml:space="preserve">Закон Республики Башкортостан от 24.07.2000 № 87-з "О государственной поддержке многодетных семей в Республике Башкортостан".
</t>
  </si>
  <si>
    <t>ст. 5</t>
  </si>
  <si>
    <t>24.07.2000-01.01.2999</t>
  </si>
  <si>
    <t xml:space="preserve">Соглашение между Министерством образования РБ и Администрацией муниципального района Мелеузовский район РБ </t>
  </si>
  <si>
    <t>1004</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</si>
  <si>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</si>
  <si>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 xml:space="preserve">Закон Республики Башкортостан от 28.12.2005 № 260-з "О наделении органов местного самоуправления отдельными государственными полномочиями Республики Башкортостан".                                                    Закон Республики Башкортостан от 10.10.2006 № 354-з "О наделении органов местного самоуправления отдельными государственными полномочиями Республики Башкортостан по созданию и обеспечению административных комиссий".
</t>
  </si>
  <si>
    <t xml:space="preserve"> п.2 ч.1 ст.1
</t>
  </si>
  <si>
    <t xml:space="preserve">01.01.2006-01.01.2999                                                                                                                                                                                                                                                                                                                                                                                                               10.10.2006-01.01.2999
</t>
  </si>
  <si>
    <t>Соглашение между Министерством образования РБ и Администрацией муниципального района Мелеузовский район РБ                                                                                                Муниципальная программа "Развитие муниципальной службы в муниципальном районе Мелеузовский район Республики Башкортостан"</t>
  </si>
  <si>
    <t>на организацию и осуществление деятельности по опеке и попечительству</t>
  </si>
  <si>
    <t xml:space="preserve">Закон Республики Башкортостан от 28.12.2005 № 260-з "О наделении органов местного самоуправления отдельными государственными полномочиями Республики Башкортостан".
</t>
  </si>
  <si>
    <t xml:space="preserve"> п.4 ч.1 ст.1
</t>
  </si>
  <si>
    <t>Соглашение между Министерством образования РБ и Администрацией муниципального района Мелеузовский район РБ                                                                                             Муниципальная программа "Развитие системы образования муниципального района Мелеузовский район Республики Башкортостан"                                                                                                                          Муниципальная программа "Развитие муниципальной службы в муниципальном районе Мелеузовский район Республики Башкортостан"</t>
  </si>
  <si>
    <t>на организацию и обеспечение отдыха и оздоровления детей (за исключением организации отдыха детей в каникулярное время)</t>
  </si>
  <si>
    <t>пп.24.3 п.2 ст.26.3</t>
  </si>
  <si>
    <t xml:space="preserve">06.10.1999-01.01.2999
</t>
  </si>
  <si>
    <t>Соглашение между Министерством образования РБ и Администрацией муниципального района Мелеузовский район РБ                                                                         Муниципальная программа "Развитие системы образования муниципального района Мелеузовский район Республики Башкортостан"</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</si>
  <si>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</si>
  <si>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Закон Республики Башкортостан от 03.03.1994 № ВС-22/43 "О ветеринарии"</t>
  </si>
  <si>
    <t xml:space="preserve"> ст 5 ч 4</t>
  </si>
  <si>
    <t>03.03.1994 - 01.01.2999</t>
  </si>
  <si>
    <t>Соглашение между Администрацией муниципального района Мелеузовский район РБ и Управлением ветеринарии РБ</t>
  </si>
  <si>
    <t>социальная поддержка детей-сирот и детей, оставшихся без попечения родителей (за исключением детей, обучающихся в федеральных образовательных учреждениях)</t>
  </si>
  <si>
    <t>0700,    1000</t>
  </si>
  <si>
    <t>0702,           0707,            1004</t>
  </si>
  <si>
    <t>выплата единовременного пособия при всех формах устройства детей, лишенных родительского попечения, в семью</t>
  </si>
  <si>
    <t xml:space="preserve">Федеральный закон от 19.05.1995 № 81-ФЗ "О государственных пособиях гражданам, имеющим детей".
</t>
  </si>
  <si>
    <t xml:space="preserve"> ч.1,2 ст.4.1
</t>
  </si>
  <si>
    <t xml:space="preserve">24.05.1995-01.01.2999
</t>
  </si>
  <si>
    <t>Соглашение между Министерством образования РБ и Администрацией муниципального района Мелеузовский район РБ                                                                                         Муниципальная программа "Развитие системы образования муниципального района Мелеузовский район Республики Башкортостан"</t>
  </si>
  <si>
    <t xml:space="preserve">В целом        </t>
  </si>
  <si>
    <t>выплата компенсации части родительской платы за содержание детей в государственных и муниципальных образовательных учреждениях, реализующих основную общеобразовательную программу дошкольного образования</t>
  </si>
  <si>
    <t xml:space="preserve"> подп.13.1 п.2 ст.26.3
</t>
  </si>
  <si>
    <t>социальная поддержка учащихся муниципальных общеобразовательных учреждений из многодетных семей по обеспечению бесплатным питанием и школьной формой либо заменяющим её комплектом детской одежды для посещения школьных занятий</t>
  </si>
  <si>
    <t xml:space="preserve"> подп.20 п.1 ст.15
</t>
  </si>
  <si>
    <t>Устав муниципального района Мелеузовский район РБ                                                         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</si>
  <si>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 xml:space="preserve">01.01.2016-01.01.2999
</t>
  </si>
  <si>
    <t>1400</t>
  </si>
  <si>
    <t>1401</t>
  </si>
  <si>
    <t xml:space="preserve">п.2 ст.15.1                                                                                              </t>
  </si>
  <si>
    <t>Соглашение между органами местного самоуправления муниципального района и поселения о передаче полномочий                                                                                            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</si>
  <si>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0500,                1400</t>
  </si>
  <si>
    <t>0503,                    0505,              1403</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</si>
  <si>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(сельскому поселению)</t>
  </si>
  <si>
    <t>Соглашение между органами местного самоуправления муниципального района и поселения о передаче полномочий                                                      Муниципальная программа "Дорожное хозяйство и транспортное обслуживание муниципального района Мелеузовский район Республики Башкортостан"</t>
  </si>
  <si>
    <t>осуществление полномочий по первичному воинскому учету на территориях, где отсутствуют военные комиссариаты</t>
  </si>
  <si>
    <t xml:space="preserve">Федеральный закон от 28.03.1998 № 53-ФЗ "О воинской обязанности и военной службе".
</t>
  </si>
  <si>
    <t xml:space="preserve"> абз.2,22 п.2 ст.8
</t>
  </si>
  <si>
    <t xml:space="preserve">02.04.1998-01.01.2999
</t>
  </si>
  <si>
    <t>Соглашение между Гос. комитетом РБ  по делам юстиции и Администрацией муниципального района Мелеузовский район РБ                                                                                      Муниципальная программа "Развитие муниципальной службы в муниципальном районе Мелеузовский район Республики Башкортостан"</t>
  </si>
  <si>
    <t>0200</t>
  </si>
  <si>
    <t>0203</t>
  </si>
  <si>
    <t>Г.Ф. Тагирова</t>
  </si>
  <si>
    <t>А.Р. Альмухаметова</t>
  </si>
  <si>
    <t>Заместитель главы Администрации-начальник финансового управления</t>
  </si>
  <si>
    <t>Г.Н. Гончаренко</t>
  </si>
  <si>
    <t>за 2017 год</t>
  </si>
  <si>
    <t>2020 г.</t>
  </si>
  <si>
    <t xml:space="preserve">     РЕЕСТР РАСХОДНЫХ ОБЯЗАТЕЛЬСТВ МУНИЦИПАЛЬНОГО РАЙОНА РЕСПУБЛИКИ БАШКОРТОСТАН (уточненный)
</t>
  </si>
  <si>
    <t>полномочиями в сфере водоснабжения и водоотведения, предусмотренными Федеральным законом "О водоснабжении и водоотведении"</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</si>
  <si>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(городскому поселению)</t>
  </si>
  <si>
    <t>закупка автотранспортных средств и коммунальной техники</t>
  </si>
  <si>
    <t>владение, пользование и распоряжение имуществом, находящимся в муниципальной собственности селського поселения</t>
  </si>
  <si>
    <t>долевое финансирование на решение отдельных вопросов местного значения</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</si>
  <si>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</si>
  <si>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Федеральный закон от 07.12.2011 г. № 416-ФЗ "О водоснабжении и водоотведении"</t>
  </si>
  <si>
    <t xml:space="preserve">07.12.2011-01.01.2999
</t>
  </si>
  <si>
    <t>Постановление Правительства РБ от 20.02.2015 г. № 49 "О внесении изменений в некоторые решения Правительства Республики Башкортостан и об утверждении правил предоставления и распределения субсидий бюджетам муниципальных районов Республики Башкортостан по мероприятиям ФЦП "Устойчивое развитие сельских территорий на 2014-2017 годы и на период до 2020 года"</t>
  </si>
  <si>
    <t>пр 1-4</t>
  </si>
  <si>
    <t>20.02.2015-01.01.2999</t>
  </si>
  <si>
    <t>24.07.2007-01.01.2999</t>
  </si>
  <si>
    <t>Федеральный закон от 24.07.2007 г. № 221-ФЗ "О государственном кадастре недвижимости"</t>
  </si>
  <si>
    <t>в целом</t>
  </si>
  <si>
    <t>решение отдельных вопросов по обращениям избирателей, адресованным депутатам Государственного Собрания - Курултая Республики Башкортостан в ходе осуществления ими депутатской деятельности</t>
  </si>
  <si>
    <t>создание условий для организации досуга и обеспечения жителей поселения услугами организаций культуры</t>
  </si>
  <si>
    <t>Постановление Правительства Республики Башкортостан от 04.05.2010 г. № 160 "Об утверждении Порядка предоставления субсидий бюджетам муниципальных районов и городских округов Республики Башкортостан из бюджета Республики Башкортостан на софинансирование расходных обязательств, возникающих при выполнении полномочий органов МСУ по вопросам местного значения"</t>
  </si>
  <si>
    <t xml:space="preserve">04.05.2010-01.01.2999
</t>
  </si>
  <si>
    <t>п. 7.1</t>
  </si>
  <si>
    <t xml:space="preserve">п.2 ст.15.1
</t>
  </si>
  <si>
    <t xml:space="preserve"> Г.Ф.Тагирова</t>
  </si>
  <si>
    <t>п.2 ст.14.1</t>
  </si>
  <si>
    <t xml:space="preserve">отчетный 2017 г.
</t>
  </si>
  <si>
    <t>по плану</t>
  </si>
  <si>
    <t>по факту исполнения</t>
  </si>
  <si>
    <t>текущий 2018 г.</t>
  </si>
  <si>
    <t>очередной 2019 г.</t>
  </si>
  <si>
    <t>2021 г.</t>
  </si>
  <si>
    <t>плановый период</t>
  </si>
  <si>
    <t xml:space="preserve">Договора между Администрацией муниц. р-на Мелеузовский район и Мелеузовской горрайорганизацией ветеранов», РО ОООИ «Всероссийское общество глухих» по РБ, Первичной территориальной организацией союза ветеранов Афганистана Г. Мелеуза, Мелеузовской ГРО БРО ВОИ                                                                           Муниципальная программа "Социальная поддержка граждан в муниципальном районе  Мелеузовский район Республики Башкортостан";   </t>
  </si>
  <si>
    <t>Соглашение между органами местного самоуправления муниципального района и городского поселения город Мелеуз                                                                                                           Муниципальная программа "Развитие культуры в муниципальном районе Мелеузовский район Республики Башкортостан"</t>
  </si>
  <si>
    <t>Соглашение между органами местного самоуправления муниципального района и поселений                                                                                                     Муниципальная программа "Развитие культуры в муниципальном районе Мелеузовский район Республики Башкортостан"</t>
  </si>
  <si>
    <t>Соглашение между органами местного самоуправления муниципального района и поселений                                                                                            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</si>
  <si>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Соглашение между органами местного самоуправления муниципального района и поселений                                                                                            Муниципальная программа  "Развитие муниципальной службы в муниципальном районе Мелеузовский район Республики Башкортостан"</t>
  </si>
  <si>
    <t>Федеральный закон от 21.07.2007 № 185-ФЗ "О Фонде содействия реформированию жилищно-коммунального хозяйства"</t>
  </si>
  <si>
    <t xml:space="preserve">ст.18 ч. 1                                                                                              </t>
  </si>
  <si>
    <t xml:space="preserve">21.07.2007-01.01.2999
</t>
  </si>
  <si>
    <t>Постановление Правительства РБ от 22.01.2014 № 18 "О государственной программе "Развитие транспортной системы в Республике Башкортостан"</t>
  </si>
  <si>
    <t>пр. 5</t>
  </si>
  <si>
    <t>01.01.2014-01.01.2025</t>
  </si>
  <si>
    <t>Соглашение между органами местного самоуправления муниципального района и поселения о передаче полномочий                                                                                            Муниципальная программа  "Дорожное хозяйство и транспортное обслуживание муниципального района Мелеузовский район Республики Башкортостан"</t>
  </si>
  <si>
    <t xml:space="preserve">28.10.2013-31.12.2018
</t>
  </si>
  <si>
    <t>Постановление Правительства Республики Башкортостан от 28.10.2013 г. № 484 "Об утверждении Порядка предоставления субсидий бюджетам муниципальных районов и городских округов Республики Башкортостан из бюджета Республики Башкортостан на софинансирование расходов муниципальных образований,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 педагогических работников муниципальных учреждений дополнительного образования детей - до средней заработной платы учителей в Республике Башкортостан"</t>
  </si>
  <si>
    <t xml:space="preserve">Федеральный закон от 06.10.2003 № 131-ФЗ "Об общих принципах организации местного самоуправления в Российской Федерации"
</t>
  </si>
  <si>
    <t xml:space="preserve">п.2 ст.14.1                                                                                              </t>
  </si>
  <si>
    <t>Соглашение между органами местного самоуправления муниципального района Мелеузовский район РБ и городского поселения город Мелеуз                                                                                     Муниципальная программа "Развитие культуры в муниципальном районе Мелеузовский район Республики Башкортостан"</t>
  </si>
  <si>
    <t>0501</t>
  </si>
  <si>
    <t>0800,                       1400</t>
  </si>
  <si>
    <t>0801,                                 1403</t>
  </si>
  <si>
    <t>0310</t>
  </si>
  <si>
    <t>1403</t>
  </si>
  <si>
    <t xml:space="preserve">0400,   1400          </t>
  </si>
  <si>
    <t>0409,  1402</t>
  </si>
  <si>
    <t>пп.32 п.1 ст.4</t>
  </si>
  <si>
    <t>Соглашение между органами местного самоуправления муниципального района Мелеузовский район РБ и поселения о передаче полномочий                                                    Муниципальная программа  "Социальная поддержка граждан в муниципальном районе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</si>
  <si>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                                                               Муниципальная программа "Дорожное хозяйство и транспортное обслуживание муниципального района Мелеузовский район Республики Башкортостан"</t>
  </si>
  <si>
    <t xml:space="preserve">01.01.2014-31.12.2021
</t>
  </si>
  <si>
    <t xml:space="preserve">19.04.2017-01.01.2999
</t>
  </si>
  <si>
    <t>Постановление Правительства Республики Башкортостан от 19.04.2017 г. № 168 "О реализации на территории Республики Башкортостан проектов развития общественной инфраструктуры, основанных на местных инициативах"</t>
  </si>
  <si>
    <t>Соглашение между органами местного самоуправления муниципального района и сельского поселения Сарышевский сельсовет                                                                                            Муниципальная программа  "Обеспечение общественной безопсности в муниципальном районе Мелеузовский район Республики Башкортостан"</t>
  </si>
  <si>
    <t>Соглашение между органами местного самоуправления муниципального района и поселений                                                      Муниципальная программа "Развитие системы жилищно-коммунального хозяйства, строиетльного комплекса и управления муниципальной собственностью муниципального района Мелеузовский район Республики Башкортостан"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</si>
</sst>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2" x14ac:knownFonts="1">
    <font>
      <sz val="11"/>
      <color theme="1"/>
      <name val="Calibri"/>
      <family val="2"/>
      <charset val="204"/>
      <scheme val="minor"/>
    </font>
    <font>
      <sz val="11"/>
      <color theme="1"/>
      <name val="Times New Roman"/>
      <family val="1"/>
      <charset val="204"/>
    </font>
    <font>
      <sz val="12"/>
      <color theme="1"/>
      <name val="Times New Roman"/>
      <family val="1"/>
      <charset val="204"/>
    </font>
    <font>
      <sz val="10"/>
      <color theme="1"/>
      <name val="Times New Roman"/>
      <family val="1"/>
      <charset val="204"/>
    </font>
    <font>
      <sz val="12"/>
      <color theme="1"/>
      <name val="Calibri"/>
      <family val="2"/>
      <charset val="204"/>
    </font>
    <font>
      <b/>
      <sz val="12"/>
      <color theme="1"/>
      <name val="Times New Roman"/>
      <family val="1"/>
      <charset val="204"/>
    </font>
    <font>
      <sz val="12"/>
      <name val="Times New Roman"/>
      <family val="1"/>
      <charset val="204"/>
    </font>
    <font>
      <sz val="12"/>
      <color theme="1"/>
      <name val="Calibri"/>
      <family val="2"/>
      <charset val="204"/>
      <scheme val="minor"/>
    </font>
    <font>
      <sz val="12"/>
      <color indexed="8"/>
      <name val="Times New Roman"/>
      <family val="1"/>
      <charset val="204"/>
    </font>
    <font>
      <sz val="10"/>
      <color theme="1"/>
      <name val="Calibri"/>
      <family val="2"/>
      <charset val="204"/>
      <scheme val="minor"/>
    </font>
    <font>
      <sz val="10"/>
      <name val="Times New Roman"/>
      <family val="1"/>
      <charset val="204"/>
    </font>
    <font>
      <sz val="10"/>
      <color indexed="8"/>
      <name val="Times New Roman"/>
      <family val="1"/>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s>
  <cellStyleXfs count="1">
    <xf numFmtId="0" fontId="0" fillId="0" borderId="0"/>
  </cellStyleXfs>
  <cellXfs count="76">
    <xf numFmtId="0" fontId="0" fillId="0" borderId="0" xfId="0"/>
    <xf numFmtId="0" fontId="0" fillId="0" borderId="0" xfId="0" applyFill="1"/>
    <xf numFmtId="0" fontId="2" fillId="0" borderId="0" xfId="0" applyFont="1" applyFill="1" applyAlignment="1">
      <alignment vertical="top" wrapText="1"/>
    </xf>
    <xf numFmtId="0" fontId="2" fillId="0" borderId="0" xfId="0" applyFont="1" applyFill="1" applyAlignment="1">
      <alignment horizontal="right" vertical="top" wrapText="1"/>
    </xf>
    <xf numFmtId="0" fontId="1" fillId="0" borderId="0" xfId="0" applyFont="1" applyFill="1"/>
    <xf numFmtId="0" fontId="1" fillId="0" borderId="0" xfId="0" applyFont="1" applyFill="1" applyAlignment="1">
      <alignment vertical="top" wrapText="1"/>
    </xf>
    <xf numFmtId="0" fontId="2" fillId="0" borderId="0" xfId="0" applyFont="1" applyFill="1" applyAlignment="1">
      <alignment horizontal="center" vertical="top" wrapText="1"/>
    </xf>
    <xf numFmtId="0" fontId="2" fillId="0" borderId="0" xfId="0" applyFont="1" applyFill="1"/>
    <xf numFmtId="0" fontId="2" fillId="0" borderId="1" xfId="0" applyFont="1" applyFill="1" applyBorder="1" applyAlignment="1">
      <alignment horizontal="center" vertical="top" wrapText="1"/>
    </xf>
    <xf numFmtId="0" fontId="2" fillId="0" borderId="1" xfId="0" applyFont="1" applyFill="1" applyBorder="1" applyAlignment="1">
      <alignment horizontal="center" vertical="top"/>
    </xf>
    <xf numFmtId="0" fontId="2" fillId="0" borderId="5" xfId="0" applyFont="1" applyFill="1" applyBorder="1" applyAlignment="1">
      <alignment horizontal="center"/>
    </xf>
    <xf numFmtId="0" fontId="2" fillId="0" borderId="1" xfId="0" applyFont="1" applyFill="1" applyBorder="1" applyAlignment="1">
      <alignment horizontal="center"/>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2" fillId="0" borderId="1" xfId="0" applyFont="1" applyFill="1" applyBorder="1" applyAlignment="1">
      <alignment vertical="top" wrapText="1"/>
    </xf>
    <xf numFmtId="164" fontId="2" fillId="0" borderId="1" xfId="0" applyNumberFormat="1" applyFont="1" applyFill="1" applyBorder="1" applyAlignment="1">
      <alignment vertical="top" wrapText="1"/>
    </xf>
    <xf numFmtId="0" fontId="6" fillId="0" borderId="1" xfId="0" applyNumberFormat="1" applyFont="1" applyFill="1" applyBorder="1" applyAlignment="1" applyProtection="1">
      <alignment vertical="top" wrapText="1"/>
    </xf>
    <xf numFmtId="0" fontId="6" fillId="0" borderId="1" xfId="0" applyFont="1" applyFill="1" applyBorder="1" applyAlignment="1">
      <alignment horizontal="left" vertical="top" wrapText="1"/>
    </xf>
    <xf numFmtId="49" fontId="2" fillId="0" borderId="1" xfId="0" applyNumberFormat="1" applyFont="1" applyFill="1" applyBorder="1" applyAlignment="1">
      <alignment vertical="top" wrapText="1"/>
    </xf>
    <xf numFmtId="0" fontId="7" fillId="0" borderId="0" xfId="0" applyFont="1" applyFill="1" applyAlignment="1">
      <alignment vertical="top" wrapText="1"/>
    </xf>
    <xf numFmtId="0" fontId="2" fillId="0" borderId="1" xfId="0" applyFont="1" applyFill="1" applyBorder="1"/>
    <xf numFmtId="0" fontId="8" fillId="0" borderId="1" xfId="0" applyNumberFormat="1" applyFont="1" applyFill="1" applyBorder="1" applyAlignment="1" applyProtection="1">
      <alignment horizontal="left" vertical="top" wrapText="1"/>
      <protection locked="0"/>
    </xf>
    <xf numFmtId="165" fontId="2" fillId="0" borderId="1" xfId="0" applyNumberFormat="1" applyFont="1" applyFill="1" applyBorder="1" applyAlignment="1">
      <alignment vertical="top" wrapText="1"/>
    </xf>
    <xf numFmtId="0" fontId="7" fillId="0" borderId="0" xfId="0" applyFont="1" applyFill="1" applyAlignment="1">
      <alignment vertical="top"/>
    </xf>
    <xf numFmtId="0" fontId="2" fillId="0" borderId="0" xfId="0" applyFont="1" applyFill="1" applyBorder="1"/>
    <xf numFmtId="0" fontId="2" fillId="0" borderId="13" xfId="0" applyFont="1" applyFill="1" applyBorder="1"/>
    <xf numFmtId="0" fontId="3" fillId="0" borderId="0" xfId="0" applyFont="1" applyFill="1" applyAlignment="1"/>
    <xf numFmtId="0" fontId="3" fillId="0" borderId="0" xfId="0" applyFont="1" applyFill="1" applyBorder="1" applyAlignment="1">
      <alignment horizontal="center"/>
    </xf>
    <xf numFmtId="0" fontId="3" fillId="0" borderId="0" xfId="0" applyFont="1" applyFill="1" applyBorder="1" applyAlignment="1"/>
    <xf numFmtId="0" fontId="2" fillId="0" borderId="4"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0" xfId="0" applyFont="1" applyFill="1" applyAlignment="1">
      <alignment horizontal="left" vertical="top" wrapText="1"/>
    </xf>
    <xf numFmtId="0" fontId="2" fillId="0" borderId="2" xfId="0" applyFont="1" applyFill="1" applyBorder="1" applyAlignment="1">
      <alignment horizontal="center" vertical="top" wrapText="1"/>
    </xf>
    <xf numFmtId="0" fontId="0" fillId="0" borderId="4" xfId="0" applyFill="1" applyBorder="1" applyAlignment="1">
      <alignment horizontal="center" vertical="top" wrapText="1"/>
    </xf>
    <xf numFmtId="0" fontId="2" fillId="0" borderId="1" xfId="0" applyFont="1" applyFill="1" applyBorder="1" applyAlignment="1">
      <alignment horizontal="center" vertical="top" wrapText="1"/>
    </xf>
    <xf numFmtId="0" fontId="0" fillId="0" borderId="1" xfId="0" applyBorder="1" applyAlignment="1">
      <alignment horizontal="center" vertical="top"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top"/>
    </xf>
    <xf numFmtId="0" fontId="0" fillId="0" borderId="6" xfId="0" applyBorder="1" applyAlignment="1"/>
    <xf numFmtId="0" fontId="2" fillId="0" borderId="0" xfId="0" applyFont="1" applyFill="1" applyAlignment="1">
      <alignment horizontal="left" wrapText="1"/>
    </xf>
    <xf numFmtId="0" fontId="2" fillId="0" borderId="0" xfId="0" applyFont="1" applyFill="1" applyAlignment="1">
      <alignment horizontal="left"/>
    </xf>
    <xf numFmtId="0" fontId="5" fillId="0" borderId="0" xfId="0" applyFont="1" applyFill="1" applyAlignment="1">
      <alignment horizontal="center" vertical="top" wrapText="1"/>
    </xf>
    <xf numFmtId="0" fontId="2" fillId="0" borderId="8"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top"/>
    </xf>
    <xf numFmtId="0" fontId="2" fillId="0" borderId="7" xfId="0" applyFont="1" applyFill="1" applyBorder="1" applyAlignment="1">
      <alignment horizontal="center" vertical="top"/>
    </xf>
    <xf numFmtId="0" fontId="2" fillId="0" borderId="9" xfId="0" applyFont="1" applyFill="1" applyBorder="1" applyAlignment="1">
      <alignment horizontal="center" vertical="top"/>
    </xf>
    <xf numFmtId="0" fontId="2" fillId="0" borderId="10" xfId="0" applyFont="1" applyFill="1" applyBorder="1" applyAlignment="1">
      <alignment horizontal="center" vertical="top"/>
    </xf>
    <xf numFmtId="0" fontId="2" fillId="0" borderId="11" xfId="0" applyFont="1" applyFill="1" applyBorder="1" applyAlignment="1">
      <alignment horizontal="center" vertical="top"/>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9" fillId="0" borderId="0" xfId="0" applyFont="1" applyFill="1"/>
    <xf numFmtId="0" fontId="3" fillId="0" borderId="0" xfId="0" applyFont="1" applyFill="1" applyAlignment="1">
      <alignment horizontal="center" vertical="top" wrapText="1"/>
    </xf>
    <xf numFmtId="0" fontId="3" fillId="0" borderId="0" xfId="0" applyFont="1" applyFill="1"/>
    <xf numFmtId="0" fontId="3" fillId="0" borderId="1" xfId="0" applyFont="1" applyFill="1" applyBorder="1" applyAlignment="1">
      <alignment horizontal="center"/>
    </xf>
    <xf numFmtId="0" fontId="3" fillId="0" borderId="1" xfId="0" applyFont="1" applyFill="1" applyBorder="1" applyAlignment="1">
      <alignment horizontal="center" vertical="top"/>
    </xf>
    <xf numFmtId="0" fontId="10" fillId="0" borderId="1" xfId="0" applyFont="1" applyFill="1" applyBorder="1" applyAlignment="1">
      <alignment horizontal="left" vertical="top" wrapText="1"/>
    </xf>
    <xf numFmtId="0" fontId="10" fillId="0" borderId="5" xfId="0" applyFont="1" applyFill="1" applyBorder="1" applyAlignment="1">
      <alignment vertical="top" wrapText="1"/>
    </xf>
    <xf numFmtId="0" fontId="3" fillId="0" borderId="1" xfId="0" applyFont="1" applyFill="1" applyBorder="1"/>
    <xf numFmtId="0" fontId="11" fillId="0" borderId="5" xfId="0" applyNumberFormat="1" applyFont="1" applyFill="1" applyBorder="1" applyAlignment="1" applyProtection="1">
      <alignment vertical="top" wrapText="1"/>
      <protection locked="0"/>
    </xf>
    <xf numFmtId="49" fontId="10" fillId="0" borderId="1" xfId="0" applyNumberFormat="1" applyFont="1" applyFill="1" applyBorder="1" applyAlignment="1">
      <alignment horizontal="left" vertical="top" wrapText="1"/>
    </xf>
    <xf numFmtId="49" fontId="10" fillId="0" borderId="1" xfId="0" applyNumberFormat="1" applyFont="1" applyFill="1" applyBorder="1" applyAlignment="1">
      <alignment horizontal="center" vertical="top" wrapText="1"/>
    </xf>
    <xf numFmtId="0" fontId="3" fillId="0" borderId="0" xfId="0" applyFont="1" applyFill="1" applyBorder="1"/>
    <xf numFmtId="0" fontId="3" fillId="0" borderId="13" xfId="0" applyFont="1" applyFill="1" applyBorder="1" applyAlignment="1"/>
    <xf numFmtId="0" fontId="3" fillId="0" borderId="13" xfId="0" applyFont="1" applyFill="1" applyBorder="1"/>
    <xf numFmtId="0" fontId="9" fillId="0" borderId="0" xfId="0" applyFont="1" applyFill="1" applyBorder="1"/>
    <xf numFmtId="0" fontId="3" fillId="0" borderId="13" xfId="0" applyFont="1" applyFill="1" applyBorder="1" applyAlignment="1">
      <alignment horizontal="right"/>
    </xf>
    <xf numFmtId="49" fontId="2" fillId="0" borderId="1" xfId="0" applyNumberFormat="1" applyFont="1" applyFill="1" applyBorder="1" applyAlignment="1">
      <alignment horizontal="center" vertical="top"/>
    </xf>
    <xf numFmtId="49" fontId="2" fillId="0" borderId="1" xfId="0" applyNumberFormat="1" applyFont="1" applyFill="1" applyBorder="1" applyAlignment="1">
      <alignment horizontal="left" vertical="top" wrapText="1"/>
    </xf>
    <xf numFmtId="49" fontId="2" fillId="0" borderId="1" xfId="0" applyNumberFormat="1"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S99"/>
  <sheetViews>
    <sheetView tabSelected="1" zoomScale="80" zoomScaleNormal="80" zoomScaleSheetLayoutView="80" workbookViewId="0">
      <selection activeCell="P62" sqref="P62"/>
    </sheetView>
  </sheetViews>
  <sheetFormatPr defaultColWidth="8.88671875" defaultRowHeight="14.4" x14ac:dyDescent="0.3"/>
  <cols>
    <col min="1" max="1" width="45.6640625" style="1" customWidth="1"/>
    <col min="2" max="2" width="5.21875" style="1" customWidth="1"/>
    <col min="3" max="3" width="15" style="57" customWidth="1"/>
    <col min="4" max="4" width="11.6640625" style="57" customWidth="1"/>
    <col min="5" max="5" width="13.33203125" style="57" customWidth="1"/>
    <col min="6" max="6" width="9.6640625" style="57" customWidth="1"/>
    <col min="7" max="7" width="8.77734375" style="57" customWidth="1"/>
    <col min="8" max="8" width="13.33203125" style="57" customWidth="1"/>
    <col min="9" max="9" width="19.88671875" style="57" customWidth="1"/>
    <col min="10" max="10" width="11.44140625" style="1" customWidth="1"/>
    <col min="11" max="11" width="13.33203125" style="1" customWidth="1"/>
    <col min="12" max="12" width="6.109375" style="1" customWidth="1"/>
    <col min="13" max="13" width="5.88671875" style="1" customWidth="1"/>
    <col min="14" max="14" width="11.5546875" style="1" customWidth="1"/>
    <col min="15" max="18" width="11.44140625" style="1" customWidth="1"/>
    <col min="19" max="19" width="11.77734375" style="1" customWidth="1"/>
    <col min="20" max="16384" width="8.88671875" style="1"/>
  </cols>
  <sheetData>
    <row r="1" spans="1:19" ht="18" customHeight="1" x14ac:dyDescent="0.3">
      <c r="N1" s="2"/>
      <c r="O1" s="2"/>
      <c r="P1" s="2"/>
      <c r="Q1" s="2"/>
      <c r="R1" s="2"/>
      <c r="S1" s="2"/>
    </row>
    <row r="2" spans="1:19" ht="18" customHeight="1" x14ac:dyDescent="0.3">
      <c r="N2" s="3"/>
      <c r="O2" s="3"/>
      <c r="P2" s="3"/>
      <c r="Q2" s="3"/>
      <c r="R2" s="3"/>
      <c r="S2" s="3"/>
    </row>
    <row r="3" spans="1:19" ht="18" customHeight="1" x14ac:dyDescent="0.3">
      <c r="A3" s="4"/>
      <c r="B3" s="5"/>
      <c r="C3" s="42" t="s">
        <v>273</v>
      </c>
      <c r="D3" s="42"/>
      <c r="E3" s="42"/>
      <c r="F3" s="42"/>
      <c r="G3" s="42"/>
      <c r="H3" s="42"/>
      <c r="I3" s="42"/>
      <c r="J3" s="42"/>
      <c r="K3" s="42"/>
      <c r="L3" s="42"/>
      <c r="M3" s="42"/>
      <c r="N3" s="5"/>
      <c r="O3" s="5"/>
      <c r="P3" s="5"/>
      <c r="Q3" s="5"/>
      <c r="R3" s="5"/>
      <c r="S3" s="4"/>
    </row>
    <row r="4" spans="1:19" ht="18" customHeight="1" x14ac:dyDescent="0.3">
      <c r="A4" s="4"/>
      <c r="B4" s="5"/>
      <c r="C4" s="58"/>
      <c r="D4" s="58"/>
      <c r="E4" s="42" t="s">
        <v>271</v>
      </c>
      <c r="F4" s="42"/>
      <c r="G4" s="42"/>
      <c r="H4" s="42"/>
      <c r="I4" s="42"/>
      <c r="J4" s="42"/>
      <c r="K4" s="42"/>
      <c r="L4" s="42"/>
      <c r="M4" s="5"/>
      <c r="N4" s="5"/>
      <c r="O4" s="5"/>
      <c r="P4" s="5"/>
      <c r="Q4" s="5"/>
      <c r="R4" s="5"/>
      <c r="S4" s="4"/>
    </row>
    <row r="5" spans="1:19" ht="18" customHeight="1" x14ac:dyDescent="0.3">
      <c r="A5" s="4"/>
      <c r="B5" s="5"/>
      <c r="C5" s="58"/>
      <c r="D5" s="58"/>
      <c r="E5" s="58"/>
      <c r="F5" s="58"/>
      <c r="G5" s="58"/>
      <c r="H5" s="58"/>
      <c r="I5" s="58"/>
      <c r="J5" s="6"/>
      <c r="K5" s="5"/>
      <c r="L5" s="5"/>
      <c r="M5" s="5"/>
      <c r="N5" s="5"/>
      <c r="O5" s="5"/>
      <c r="P5" s="5"/>
      <c r="Q5" s="5"/>
      <c r="R5" s="5"/>
      <c r="S5" s="4"/>
    </row>
    <row r="6" spans="1:19" ht="18" customHeight="1" x14ac:dyDescent="0.3">
      <c r="A6" s="7" t="s">
        <v>43</v>
      </c>
      <c r="B6" s="2"/>
      <c r="C6" s="58"/>
      <c r="D6" s="58"/>
      <c r="E6" s="58"/>
      <c r="F6" s="58"/>
      <c r="G6" s="58"/>
      <c r="H6" s="58"/>
      <c r="I6" s="58"/>
      <c r="J6" s="6"/>
      <c r="K6" s="5"/>
      <c r="L6" s="5"/>
      <c r="M6" s="5"/>
      <c r="N6" s="5"/>
      <c r="O6" s="5"/>
      <c r="P6" s="5"/>
      <c r="Q6" s="5"/>
      <c r="R6" s="5"/>
      <c r="S6" s="4"/>
    </row>
    <row r="7" spans="1:19" ht="15.6" x14ac:dyDescent="0.3">
      <c r="B7" s="7"/>
      <c r="C7" s="59"/>
      <c r="D7" s="59"/>
      <c r="E7" s="59"/>
      <c r="F7" s="59"/>
      <c r="G7" s="59"/>
      <c r="H7" s="59"/>
      <c r="I7" s="59"/>
      <c r="J7" s="4"/>
      <c r="K7" s="4"/>
      <c r="L7" s="4"/>
      <c r="M7" s="4"/>
      <c r="N7" s="4"/>
      <c r="O7" s="4"/>
      <c r="P7" s="4"/>
      <c r="Q7" s="4"/>
      <c r="R7" s="4"/>
      <c r="S7" s="4"/>
    </row>
    <row r="8" spans="1:19" ht="15.6" x14ac:dyDescent="0.3">
      <c r="A8" s="7" t="s">
        <v>29</v>
      </c>
      <c r="B8" s="7"/>
      <c r="C8" s="59"/>
      <c r="D8" s="59"/>
      <c r="E8" s="59"/>
      <c r="F8" s="59"/>
      <c r="G8" s="59"/>
      <c r="H8" s="59"/>
      <c r="I8" s="59"/>
      <c r="J8" s="4"/>
      <c r="K8" s="4"/>
      <c r="L8" s="4"/>
      <c r="M8" s="4"/>
      <c r="N8" s="4"/>
      <c r="O8" s="4"/>
      <c r="P8" s="4"/>
      <c r="Q8" s="4"/>
      <c r="R8" s="4"/>
      <c r="S8" s="4"/>
    </row>
    <row r="9" spans="1:19" ht="36.6" customHeight="1" x14ac:dyDescent="0.3">
      <c r="A9" s="43" t="s">
        <v>9</v>
      </c>
      <c r="B9" s="32" t="s">
        <v>0</v>
      </c>
      <c r="C9" s="48" t="s">
        <v>1</v>
      </c>
      <c r="D9" s="49"/>
      <c r="E9" s="49"/>
      <c r="F9" s="49"/>
      <c r="G9" s="49"/>
      <c r="H9" s="49"/>
      <c r="I9" s="49"/>
      <c r="J9" s="49"/>
      <c r="K9" s="50"/>
      <c r="L9" s="43" t="s">
        <v>5</v>
      </c>
      <c r="M9" s="51"/>
      <c r="N9" s="36" t="s">
        <v>6</v>
      </c>
      <c r="O9" s="37"/>
      <c r="P9" s="37"/>
      <c r="Q9" s="37"/>
      <c r="R9" s="37"/>
      <c r="S9" s="37"/>
    </row>
    <row r="10" spans="1:19" ht="22.8" customHeight="1" x14ac:dyDescent="0.3">
      <c r="A10" s="44"/>
      <c r="B10" s="46"/>
      <c r="C10" s="48" t="s">
        <v>2</v>
      </c>
      <c r="D10" s="49"/>
      <c r="E10" s="50"/>
      <c r="F10" s="38" t="s">
        <v>3</v>
      </c>
      <c r="G10" s="49"/>
      <c r="H10" s="50"/>
      <c r="I10" s="54" t="s">
        <v>4</v>
      </c>
      <c r="J10" s="55"/>
      <c r="K10" s="56"/>
      <c r="L10" s="52"/>
      <c r="M10" s="53"/>
      <c r="N10" s="34" t="s">
        <v>296</v>
      </c>
      <c r="O10" s="35"/>
      <c r="P10" s="32" t="s">
        <v>299</v>
      </c>
      <c r="Q10" s="32" t="s">
        <v>300</v>
      </c>
      <c r="R10" s="38" t="s">
        <v>302</v>
      </c>
      <c r="S10" s="39"/>
    </row>
    <row r="11" spans="1:19" ht="78.75" customHeight="1" x14ac:dyDescent="0.3">
      <c r="A11" s="45"/>
      <c r="B11" s="47"/>
      <c r="C11" s="30" t="s">
        <v>10</v>
      </c>
      <c r="D11" s="30" t="s">
        <v>12</v>
      </c>
      <c r="E11" s="30" t="s">
        <v>14</v>
      </c>
      <c r="F11" s="30" t="s">
        <v>11</v>
      </c>
      <c r="G11" s="30" t="s">
        <v>13</v>
      </c>
      <c r="H11" s="30" t="s">
        <v>15</v>
      </c>
      <c r="I11" s="30" t="s">
        <v>11</v>
      </c>
      <c r="J11" s="30" t="s">
        <v>13</v>
      </c>
      <c r="K11" s="30" t="s">
        <v>15</v>
      </c>
      <c r="L11" s="8" t="s">
        <v>7</v>
      </c>
      <c r="M11" s="8" t="s">
        <v>8</v>
      </c>
      <c r="N11" s="29" t="s">
        <v>297</v>
      </c>
      <c r="O11" s="29" t="s">
        <v>298</v>
      </c>
      <c r="P11" s="33"/>
      <c r="Q11" s="33"/>
      <c r="R11" s="9" t="s">
        <v>272</v>
      </c>
      <c r="S11" s="9" t="s">
        <v>301</v>
      </c>
    </row>
    <row r="12" spans="1:19" ht="15.6" x14ac:dyDescent="0.3">
      <c r="A12" s="10">
        <v>1</v>
      </c>
      <c r="B12" s="11">
        <v>2</v>
      </c>
      <c r="C12" s="60">
        <v>3</v>
      </c>
      <c r="D12" s="60">
        <v>4</v>
      </c>
      <c r="E12" s="60">
        <v>5</v>
      </c>
      <c r="F12" s="60">
        <v>6</v>
      </c>
      <c r="G12" s="60">
        <v>7</v>
      </c>
      <c r="H12" s="60">
        <v>8</v>
      </c>
      <c r="I12" s="60">
        <v>9</v>
      </c>
      <c r="J12" s="11">
        <v>10</v>
      </c>
      <c r="K12" s="11">
        <v>11</v>
      </c>
      <c r="L12" s="11">
        <v>12</v>
      </c>
      <c r="M12" s="11">
        <v>13</v>
      </c>
      <c r="N12" s="11">
        <v>14</v>
      </c>
      <c r="O12" s="11">
        <v>15</v>
      </c>
      <c r="P12" s="11">
        <v>16</v>
      </c>
      <c r="Q12" s="11">
        <v>17</v>
      </c>
      <c r="R12" s="11">
        <v>18</v>
      </c>
      <c r="S12" s="11">
        <v>19</v>
      </c>
    </row>
    <row r="13" spans="1:19" ht="66.599999999999994" customHeight="1" x14ac:dyDescent="0.3">
      <c r="A13" s="12" t="s">
        <v>37</v>
      </c>
      <c r="B13" s="13">
        <v>1000</v>
      </c>
      <c r="C13" s="61" t="s">
        <v>16</v>
      </c>
      <c r="D13" s="61" t="s">
        <v>16</v>
      </c>
      <c r="E13" s="61" t="s">
        <v>16</v>
      </c>
      <c r="F13" s="61" t="s">
        <v>16</v>
      </c>
      <c r="G13" s="61" t="s">
        <v>16</v>
      </c>
      <c r="H13" s="61" t="s">
        <v>16</v>
      </c>
      <c r="I13" s="61" t="s">
        <v>16</v>
      </c>
      <c r="J13" s="9" t="s">
        <v>16</v>
      </c>
      <c r="K13" s="9" t="s">
        <v>16</v>
      </c>
      <c r="L13" s="9" t="s">
        <v>16</v>
      </c>
      <c r="M13" s="9" t="s">
        <v>16</v>
      </c>
      <c r="N13" s="22">
        <f t="shared" ref="N13:S13" si="0">N14+N31+N38+N52+N65</f>
        <v>1589896.8000000003</v>
      </c>
      <c r="O13" s="22">
        <f t="shared" si="0"/>
        <v>1537177.6999999997</v>
      </c>
      <c r="P13" s="22">
        <f t="shared" si="0"/>
        <v>1586711.4</v>
      </c>
      <c r="Q13" s="22">
        <f t="shared" si="0"/>
        <v>1423414.8</v>
      </c>
      <c r="R13" s="22">
        <f t="shared" si="0"/>
        <v>1475249.6000000006</v>
      </c>
      <c r="S13" s="22">
        <f t="shared" si="0"/>
        <v>1475249.6000000006</v>
      </c>
    </row>
    <row r="14" spans="1:19" ht="99" customHeight="1" x14ac:dyDescent="0.3">
      <c r="A14" s="12" t="s">
        <v>30</v>
      </c>
      <c r="B14" s="13">
        <v>1001</v>
      </c>
      <c r="C14" s="61" t="s">
        <v>16</v>
      </c>
      <c r="D14" s="61" t="s">
        <v>16</v>
      </c>
      <c r="E14" s="61" t="s">
        <v>16</v>
      </c>
      <c r="F14" s="61" t="s">
        <v>16</v>
      </c>
      <c r="G14" s="61" t="s">
        <v>16</v>
      </c>
      <c r="H14" s="61" t="s">
        <v>16</v>
      </c>
      <c r="I14" s="61" t="s">
        <v>16</v>
      </c>
      <c r="J14" s="9" t="s">
        <v>16</v>
      </c>
      <c r="K14" s="9" t="s">
        <v>16</v>
      </c>
      <c r="L14" s="9" t="s">
        <v>16</v>
      </c>
      <c r="M14" s="9" t="s">
        <v>16</v>
      </c>
      <c r="N14" s="22">
        <f>N15+N16+N17+N18+N19+N20+N21+N22+N23+N24+N25+N26+N27+N28+N30</f>
        <v>618194.50000000012</v>
      </c>
      <c r="O14" s="22">
        <f>O15+O16+O17+O18+O19+O20+O21+O22+O23+O24+O25+O26+O27+O28+O30</f>
        <v>588584.39999999991</v>
      </c>
      <c r="P14" s="22">
        <f t="shared" ref="P14" si="1">P15+P16+P17+P18+P19+P20+P21+P22+P23+P24+P25+P26+P27+P28+P30</f>
        <v>657796.5</v>
      </c>
      <c r="Q14" s="22">
        <f>Q15+Q16+Q17+Q18+Q19+Q20+Q21+Q22+Q23+Q24+Q25+Q26+Q27+Q28+Q30+Q29</f>
        <v>584552.70000000019</v>
      </c>
      <c r="R14" s="22">
        <f>R15+R16+R17+R18+R19+R20+R21+R22+R23+R24+R25+R26+R27+R28+R30+R29</f>
        <v>622119.70000000019</v>
      </c>
      <c r="S14" s="22">
        <f>S15+S16+S17+S18+S19+S20+S21+S22+S23+S24+S25+S26+S27+S28+S30+S29</f>
        <v>622119.70000000019</v>
      </c>
    </row>
    <row r="15" spans="1:19" s="19" customFormat="1" ht="221.4" customHeight="1" x14ac:dyDescent="0.3">
      <c r="A15" s="16" t="s">
        <v>44</v>
      </c>
      <c r="B15" s="12">
        <v>1004</v>
      </c>
      <c r="C15" s="62" t="s">
        <v>45</v>
      </c>
      <c r="D15" s="62" t="s">
        <v>46</v>
      </c>
      <c r="E15" s="62" t="s">
        <v>47</v>
      </c>
      <c r="F15" s="62"/>
      <c r="G15" s="62"/>
      <c r="H15" s="62"/>
      <c r="I15" s="63" t="s">
        <v>48</v>
      </c>
      <c r="J15" s="17" t="s">
        <v>49</v>
      </c>
      <c r="K15" s="17" t="s">
        <v>50</v>
      </c>
      <c r="L15" s="18" t="s">
        <v>51</v>
      </c>
      <c r="M15" s="18" t="s">
        <v>52</v>
      </c>
      <c r="N15" s="14">
        <v>4682.3999999999996</v>
      </c>
      <c r="O15" s="15">
        <v>2769</v>
      </c>
      <c r="P15" s="15">
        <v>4986</v>
      </c>
      <c r="Q15" s="15">
        <v>2600</v>
      </c>
      <c r="R15" s="15">
        <v>2600</v>
      </c>
      <c r="S15" s="15">
        <v>2600</v>
      </c>
    </row>
    <row r="16" spans="1:19" s="19" customFormat="1" ht="218.4" customHeight="1" x14ac:dyDescent="0.3">
      <c r="A16" s="16" t="s">
        <v>53</v>
      </c>
      <c r="B16" s="12">
        <v>1005</v>
      </c>
      <c r="C16" s="62" t="s">
        <v>45</v>
      </c>
      <c r="D16" s="62" t="s">
        <v>54</v>
      </c>
      <c r="E16" s="62" t="s">
        <v>47</v>
      </c>
      <c r="F16" s="62"/>
      <c r="G16" s="62"/>
      <c r="H16" s="62"/>
      <c r="I16" s="63" t="s">
        <v>55</v>
      </c>
      <c r="J16" s="17" t="s">
        <v>56</v>
      </c>
      <c r="K16" s="17" t="s">
        <v>50</v>
      </c>
      <c r="L16" s="18" t="s">
        <v>57</v>
      </c>
      <c r="M16" s="18" t="s">
        <v>58</v>
      </c>
      <c r="N16" s="14">
        <v>5537.3</v>
      </c>
      <c r="O16" s="14">
        <v>2045.5</v>
      </c>
      <c r="P16" s="14">
        <v>3179.7</v>
      </c>
      <c r="Q16" s="15">
        <v>5000.1000000000004</v>
      </c>
      <c r="R16" s="15">
        <v>5000.1000000000004</v>
      </c>
      <c r="S16" s="15">
        <v>5000.1000000000004</v>
      </c>
    </row>
    <row r="17" spans="1:19" s="19" customFormat="1" ht="225.6" customHeight="1" x14ac:dyDescent="0.3">
      <c r="A17" s="16" t="s">
        <v>59</v>
      </c>
      <c r="B17" s="12">
        <v>1006</v>
      </c>
      <c r="C17" s="62" t="s">
        <v>45</v>
      </c>
      <c r="D17" s="62" t="s">
        <v>60</v>
      </c>
      <c r="E17" s="62" t="s">
        <v>47</v>
      </c>
      <c r="F17" s="62"/>
      <c r="G17" s="62"/>
      <c r="H17" s="62"/>
      <c r="I17" s="63" t="s">
        <v>61</v>
      </c>
      <c r="J17" s="17" t="s">
        <v>62</v>
      </c>
      <c r="K17" s="17" t="s">
        <v>50</v>
      </c>
      <c r="L17" s="18" t="s">
        <v>63</v>
      </c>
      <c r="M17" s="18" t="s">
        <v>64</v>
      </c>
      <c r="N17" s="14">
        <v>63766.1</v>
      </c>
      <c r="O17" s="14">
        <v>63189.4</v>
      </c>
      <c r="P17" s="15">
        <v>84616</v>
      </c>
      <c r="Q17" s="15">
        <v>73086</v>
      </c>
      <c r="R17" s="15">
        <v>74071</v>
      </c>
      <c r="S17" s="15">
        <v>74071</v>
      </c>
    </row>
    <row r="18" spans="1:19" s="19" customFormat="1" ht="166.8" customHeight="1" x14ac:dyDescent="0.3">
      <c r="A18" s="16" t="s">
        <v>65</v>
      </c>
      <c r="B18" s="12">
        <v>1007</v>
      </c>
      <c r="C18" s="62" t="s">
        <v>45</v>
      </c>
      <c r="D18" s="62" t="s">
        <v>66</v>
      </c>
      <c r="E18" s="62" t="s">
        <v>47</v>
      </c>
      <c r="F18" s="62"/>
      <c r="G18" s="62"/>
      <c r="H18" s="62"/>
      <c r="I18" s="63" t="s">
        <v>67</v>
      </c>
      <c r="J18" s="17" t="s">
        <v>68</v>
      </c>
      <c r="K18" s="17" t="s">
        <v>50</v>
      </c>
      <c r="L18" s="18" t="s">
        <v>63</v>
      </c>
      <c r="M18" s="18" t="s">
        <v>69</v>
      </c>
      <c r="N18" s="15">
        <v>270</v>
      </c>
      <c r="O18" s="15">
        <v>0</v>
      </c>
      <c r="P18" s="15">
        <v>270</v>
      </c>
      <c r="Q18" s="15">
        <v>280</v>
      </c>
      <c r="R18" s="15">
        <v>280</v>
      </c>
      <c r="S18" s="15">
        <v>280</v>
      </c>
    </row>
    <row r="19" spans="1:19" s="19" customFormat="1" ht="193.2" customHeight="1" x14ac:dyDescent="0.3">
      <c r="A19" s="16" t="s">
        <v>70</v>
      </c>
      <c r="B19" s="12">
        <v>1008</v>
      </c>
      <c r="C19" s="62" t="s">
        <v>45</v>
      </c>
      <c r="D19" s="62" t="s">
        <v>71</v>
      </c>
      <c r="E19" s="62" t="s">
        <v>47</v>
      </c>
      <c r="F19" s="62"/>
      <c r="G19" s="62"/>
      <c r="H19" s="62"/>
      <c r="I19" s="63" t="s">
        <v>72</v>
      </c>
      <c r="J19" s="17" t="s">
        <v>73</v>
      </c>
      <c r="K19" s="17" t="s">
        <v>50</v>
      </c>
      <c r="L19" s="18" t="s">
        <v>74</v>
      </c>
      <c r="M19" s="18" t="s">
        <v>75</v>
      </c>
      <c r="N19" s="15">
        <v>4000</v>
      </c>
      <c r="O19" s="15">
        <v>1413.9</v>
      </c>
      <c r="P19" s="15">
        <v>2586.1</v>
      </c>
      <c r="Q19" s="15">
        <v>0</v>
      </c>
      <c r="R19" s="15">
        <v>0</v>
      </c>
      <c r="S19" s="15">
        <v>0</v>
      </c>
    </row>
    <row r="20" spans="1:19" s="19" customFormat="1" ht="196.2" customHeight="1" x14ac:dyDescent="0.3">
      <c r="A20" s="16" t="s">
        <v>76</v>
      </c>
      <c r="B20" s="12">
        <v>1010</v>
      </c>
      <c r="C20" s="62" t="s">
        <v>45</v>
      </c>
      <c r="D20" s="62" t="s">
        <v>77</v>
      </c>
      <c r="E20" s="62" t="s">
        <v>47</v>
      </c>
      <c r="F20" s="62"/>
      <c r="G20" s="62"/>
      <c r="H20" s="62"/>
      <c r="I20" s="63" t="s">
        <v>72</v>
      </c>
      <c r="J20" s="17" t="s">
        <v>78</v>
      </c>
      <c r="K20" s="17" t="s">
        <v>50</v>
      </c>
      <c r="L20" s="18" t="s">
        <v>74</v>
      </c>
      <c r="M20" s="18" t="s">
        <v>79</v>
      </c>
      <c r="N20" s="15">
        <v>100</v>
      </c>
      <c r="O20" s="15">
        <v>0</v>
      </c>
      <c r="P20" s="15">
        <v>0</v>
      </c>
      <c r="Q20" s="15">
        <v>0</v>
      </c>
      <c r="R20" s="15">
        <v>0</v>
      </c>
      <c r="S20" s="15">
        <v>0</v>
      </c>
    </row>
    <row r="21" spans="1:19" s="19" customFormat="1" ht="382.8" customHeight="1" x14ac:dyDescent="0.3">
      <c r="A21" s="16" t="s">
        <v>80</v>
      </c>
      <c r="B21" s="12">
        <v>1015</v>
      </c>
      <c r="C21" s="62" t="s">
        <v>45</v>
      </c>
      <c r="D21" s="62" t="s">
        <v>81</v>
      </c>
      <c r="E21" s="62" t="s">
        <v>47</v>
      </c>
      <c r="F21" s="62" t="s">
        <v>82</v>
      </c>
      <c r="G21" s="62" t="s">
        <v>83</v>
      </c>
      <c r="H21" s="62" t="s">
        <v>84</v>
      </c>
      <c r="I21" s="63" t="s">
        <v>85</v>
      </c>
      <c r="J21" s="17" t="s">
        <v>86</v>
      </c>
      <c r="K21" s="17" t="s">
        <v>50</v>
      </c>
      <c r="L21" s="18" t="s">
        <v>87</v>
      </c>
      <c r="M21" s="18" t="s">
        <v>88</v>
      </c>
      <c r="N21" s="14">
        <v>397070.4</v>
      </c>
      <c r="O21" s="14">
        <v>385642.2</v>
      </c>
      <c r="P21" s="14">
        <v>402039.1</v>
      </c>
      <c r="Q21" s="15">
        <v>380336.7</v>
      </c>
      <c r="R21" s="15">
        <v>391046.2</v>
      </c>
      <c r="S21" s="15">
        <v>391046.2</v>
      </c>
    </row>
    <row r="22" spans="1:19" s="19" customFormat="1" ht="223.2" customHeight="1" x14ac:dyDescent="0.3">
      <c r="A22" s="16" t="s">
        <v>89</v>
      </c>
      <c r="B22" s="12">
        <v>1018</v>
      </c>
      <c r="C22" s="62" t="s">
        <v>45</v>
      </c>
      <c r="D22" s="62" t="s">
        <v>90</v>
      </c>
      <c r="E22" s="62" t="s">
        <v>47</v>
      </c>
      <c r="F22" s="62"/>
      <c r="G22" s="62"/>
      <c r="H22" s="62"/>
      <c r="I22" s="63" t="s">
        <v>91</v>
      </c>
      <c r="J22" s="17" t="s">
        <v>92</v>
      </c>
      <c r="K22" s="17" t="s">
        <v>50</v>
      </c>
      <c r="L22" s="18" t="s">
        <v>63</v>
      </c>
      <c r="M22" s="18" t="s">
        <v>93</v>
      </c>
      <c r="N22" s="14">
        <v>4296.3999999999996</v>
      </c>
      <c r="O22" s="14">
        <v>3073.1</v>
      </c>
      <c r="P22" s="14">
        <v>6079.7</v>
      </c>
      <c r="Q22" s="14">
        <v>7029.7</v>
      </c>
      <c r="R22" s="14">
        <v>7079.7</v>
      </c>
      <c r="S22" s="14">
        <v>7079.7</v>
      </c>
    </row>
    <row r="23" spans="1:19" s="19" customFormat="1" ht="137.4" customHeight="1" x14ac:dyDescent="0.3">
      <c r="A23" s="16" t="s">
        <v>94</v>
      </c>
      <c r="B23" s="12">
        <v>1023</v>
      </c>
      <c r="C23" s="62" t="s">
        <v>45</v>
      </c>
      <c r="D23" s="62" t="s">
        <v>95</v>
      </c>
      <c r="E23" s="62" t="s">
        <v>47</v>
      </c>
      <c r="F23" s="62"/>
      <c r="G23" s="62"/>
      <c r="H23" s="62"/>
      <c r="I23" s="63" t="s">
        <v>96</v>
      </c>
      <c r="J23" s="17" t="s">
        <v>97</v>
      </c>
      <c r="K23" s="17" t="s">
        <v>50</v>
      </c>
      <c r="L23" s="18" t="s">
        <v>98</v>
      </c>
      <c r="M23" s="18" t="s">
        <v>99</v>
      </c>
      <c r="N23" s="15">
        <v>21100.9</v>
      </c>
      <c r="O23" s="15">
        <v>21000.799999999999</v>
      </c>
      <c r="P23" s="15">
        <v>32374.1</v>
      </c>
      <c r="Q23" s="15">
        <v>19881.900000000001</v>
      </c>
      <c r="R23" s="15">
        <v>20541.900000000001</v>
      </c>
      <c r="S23" s="15">
        <v>20541.900000000001</v>
      </c>
    </row>
    <row r="24" spans="1:19" s="19" customFormat="1" ht="141" customHeight="1" x14ac:dyDescent="0.3">
      <c r="A24" s="16" t="s">
        <v>100</v>
      </c>
      <c r="B24" s="12">
        <v>1024</v>
      </c>
      <c r="C24" s="62" t="s">
        <v>45</v>
      </c>
      <c r="D24" s="62" t="s">
        <v>101</v>
      </c>
      <c r="E24" s="62" t="s">
        <v>47</v>
      </c>
      <c r="F24" s="62"/>
      <c r="G24" s="62"/>
      <c r="H24" s="62"/>
      <c r="I24" s="63" t="s">
        <v>102</v>
      </c>
      <c r="J24" s="17" t="s">
        <v>103</v>
      </c>
      <c r="K24" s="17" t="s">
        <v>50</v>
      </c>
      <c r="L24" s="18" t="s">
        <v>104</v>
      </c>
      <c r="M24" s="18" t="s">
        <v>105</v>
      </c>
      <c r="N24" s="14">
        <v>45727.6</v>
      </c>
      <c r="O24" s="14">
        <v>43921.7</v>
      </c>
      <c r="P24" s="14">
        <v>49828.3</v>
      </c>
      <c r="Q24" s="15">
        <v>31353</v>
      </c>
      <c r="R24" s="15">
        <v>32566</v>
      </c>
      <c r="S24" s="15">
        <v>32566</v>
      </c>
    </row>
    <row r="25" spans="1:19" s="19" customFormat="1" ht="315.60000000000002" customHeight="1" x14ac:dyDescent="0.3">
      <c r="A25" s="16" t="s">
        <v>106</v>
      </c>
      <c r="B25" s="12">
        <v>1027</v>
      </c>
      <c r="C25" s="62" t="s">
        <v>45</v>
      </c>
      <c r="D25" s="62" t="s">
        <v>107</v>
      </c>
      <c r="E25" s="62" t="s">
        <v>47</v>
      </c>
      <c r="F25" s="62"/>
      <c r="G25" s="62"/>
      <c r="H25" s="62"/>
      <c r="I25" s="63" t="s">
        <v>108</v>
      </c>
      <c r="J25" s="17" t="s">
        <v>109</v>
      </c>
      <c r="K25" s="17" t="s">
        <v>50</v>
      </c>
      <c r="L25" s="18" t="s">
        <v>74</v>
      </c>
      <c r="M25" s="18" t="s">
        <v>79</v>
      </c>
      <c r="N25" s="15">
        <v>2951</v>
      </c>
      <c r="O25" s="15">
        <v>2951</v>
      </c>
      <c r="P25" s="15">
        <v>3161</v>
      </c>
      <c r="Q25" s="15">
        <v>3238</v>
      </c>
      <c r="R25" s="15">
        <v>3319</v>
      </c>
      <c r="S25" s="15">
        <v>3319</v>
      </c>
    </row>
    <row r="26" spans="1:19" s="19" customFormat="1" ht="355.8" customHeight="1" x14ac:dyDescent="0.3">
      <c r="A26" s="16" t="s">
        <v>110</v>
      </c>
      <c r="B26" s="12">
        <v>1031</v>
      </c>
      <c r="C26" s="62" t="s">
        <v>45</v>
      </c>
      <c r="D26" s="62" t="s">
        <v>111</v>
      </c>
      <c r="E26" s="62" t="s">
        <v>47</v>
      </c>
      <c r="F26" s="62" t="s">
        <v>112</v>
      </c>
      <c r="G26" s="62" t="s">
        <v>113</v>
      </c>
      <c r="H26" s="62" t="s">
        <v>114</v>
      </c>
      <c r="I26" s="63" t="s">
        <v>115</v>
      </c>
      <c r="J26" s="17" t="s">
        <v>116</v>
      </c>
      <c r="K26" s="17" t="s">
        <v>50</v>
      </c>
      <c r="L26" s="18" t="s">
        <v>63</v>
      </c>
      <c r="M26" s="18" t="s">
        <v>117</v>
      </c>
      <c r="N26" s="15">
        <v>12560.6</v>
      </c>
      <c r="O26" s="15">
        <v>10756.5</v>
      </c>
      <c r="P26" s="15">
        <v>10890</v>
      </c>
      <c r="Q26" s="15">
        <v>10499</v>
      </c>
      <c r="R26" s="15">
        <v>10714</v>
      </c>
      <c r="S26" s="15">
        <v>10714</v>
      </c>
    </row>
    <row r="27" spans="1:19" s="19" customFormat="1" ht="154.19999999999999" customHeight="1" x14ac:dyDescent="0.3">
      <c r="A27" s="16" t="s">
        <v>118</v>
      </c>
      <c r="B27" s="12">
        <v>1032</v>
      </c>
      <c r="C27" s="62" t="s">
        <v>45</v>
      </c>
      <c r="D27" s="62" t="s">
        <v>119</v>
      </c>
      <c r="E27" s="62" t="s">
        <v>47</v>
      </c>
      <c r="F27" s="62"/>
      <c r="G27" s="62"/>
      <c r="H27" s="62"/>
      <c r="I27" s="63" t="s">
        <v>120</v>
      </c>
      <c r="J27" s="17" t="s">
        <v>121</v>
      </c>
      <c r="K27" s="17" t="s">
        <v>50</v>
      </c>
      <c r="L27" s="18" t="s">
        <v>122</v>
      </c>
      <c r="M27" s="18" t="s">
        <v>123</v>
      </c>
      <c r="N27" s="14">
        <v>43800.800000000003</v>
      </c>
      <c r="O27" s="14">
        <v>40011.199999999997</v>
      </c>
      <c r="P27" s="14">
        <v>42323.5</v>
      </c>
      <c r="Q27" s="15">
        <v>38254</v>
      </c>
      <c r="R27" s="15">
        <v>39717</v>
      </c>
      <c r="S27" s="15">
        <v>39717</v>
      </c>
    </row>
    <row r="28" spans="1:19" s="19" customFormat="1" ht="152.4" customHeight="1" x14ac:dyDescent="0.3">
      <c r="A28" s="16" t="s">
        <v>124</v>
      </c>
      <c r="B28" s="12">
        <v>1033</v>
      </c>
      <c r="C28" s="62" t="s">
        <v>45</v>
      </c>
      <c r="D28" s="62" t="s">
        <v>125</v>
      </c>
      <c r="E28" s="62" t="s">
        <v>47</v>
      </c>
      <c r="F28" s="62"/>
      <c r="G28" s="62"/>
      <c r="H28" s="62"/>
      <c r="I28" s="63" t="s">
        <v>126</v>
      </c>
      <c r="J28" s="17" t="s">
        <v>127</v>
      </c>
      <c r="K28" s="17" t="s">
        <v>50</v>
      </c>
      <c r="L28" s="18" t="s">
        <v>87</v>
      </c>
      <c r="M28" s="18" t="s">
        <v>128</v>
      </c>
      <c r="N28" s="15">
        <v>12331</v>
      </c>
      <c r="O28" s="15">
        <v>11810.1</v>
      </c>
      <c r="P28" s="15">
        <v>12213</v>
      </c>
      <c r="Q28" s="15">
        <v>12417</v>
      </c>
      <c r="R28" s="15">
        <v>12813</v>
      </c>
      <c r="S28" s="15">
        <v>12813</v>
      </c>
    </row>
    <row r="29" spans="1:19" s="19" customFormat="1" ht="220.2" customHeight="1" x14ac:dyDescent="0.3">
      <c r="A29" s="16" t="s">
        <v>279</v>
      </c>
      <c r="B29" s="12">
        <v>1040</v>
      </c>
      <c r="C29" s="62" t="s">
        <v>286</v>
      </c>
      <c r="D29" s="62" t="s">
        <v>287</v>
      </c>
      <c r="E29" s="62" t="s">
        <v>285</v>
      </c>
      <c r="F29" s="62"/>
      <c r="G29" s="62"/>
      <c r="H29" s="62"/>
      <c r="I29" s="63" t="s">
        <v>55</v>
      </c>
      <c r="J29" s="17" t="s">
        <v>92</v>
      </c>
      <c r="K29" s="17" t="s">
        <v>50</v>
      </c>
      <c r="L29" s="18" t="s">
        <v>63</v>
      </c>
      <c r="M29" s="18" t="s">
        <v>93</v>
      </c>
      <c r="N29" s="15">
        <v>0</v>
      </c>
      <c r="O29" s="15">
        <v>0</v>
      </c>
      <c r="P29" s="15">
        <v>0</v>
      </c>
      <c r="Q29" s="15">
        <v>477.3</v>
      </c>
      <c r="R29" s="15">
        <v>480.8</v>
      </c>
      <c r="S29" s="15">
        <v>480.8</v>
      </c>
    </row>
    <row r="30" spans="1:19" s="19" customFormat="1" ht="383.4" customHeight="1" x14ac:dyDescent="0.3">
      <c r="A30" s="16" t="s">
        <v>129</v>
      </c>
      <c r="B30" s="12">
        <v>1041</v>
      </c>
      <c r="C30" s="62"/>
      <c r="D30" s="62"/>
      <c r="E30" s="62"/>
      <c r="F30" s="62" t="s">
        <v>130</v>
      </c>
      <c r="G30" s="62" t="s">
        <v>113</v>
      </c>
      <c r="H30" s="62" t="s">
        <v>131</v>
      </c>
      <c r="I30" s="63" t="s">
        <v>55</v>
      </c>
      <c r="J30" s="17" t="s">
        <v>56</v>
      </c>
      <c r="K30" s="17" t="s">
        <v>50</v>
      </c>
      <c r="L30" s="18" t="s">
        <v>57</v>
      </c>
      <c r="M30" s="18" t="s">
        <v>58</v>
      </c>
      <c r="N30" s="15">
        <v>0</v>
      </c>
      <c r="O30" s="15">
        <v>0</v>
      </c>
      <c r="P30" s="15">
        <v>3250</v>
      </c>
      <c r="Q30" s="15">
        <v>100</v>
      </c>
      <c r="R30" s="15">
        <v>21891</v>
      </c>
      <c r="S30" s="15">
        <v>21891</v>
      </c>
    </row>
    <row r="31" spans="1:19" ht="131.4" customHeight="1" x14ac:dyDescent="0.3">
      <c r="A31" s="12" t="s">
        <v>21</v>
      </c>
      <c r="B31" s="13">
        <v>1100</v>
      </c>
      <c r="C31" s="61" t="s">
        <v>16</v>
      </c>
      <c r="D31" s="61" t="s">
        <v>16</v>
      </c>
      <c r="E31" s="61" t="s">
        <v>16</v>
      </c>
      <c r="F31" s="61" t="s">
        <v>16</v>
      </c>
      <c r="G31" s="61" t="s">
        <v>16</v>
      </c>
      <c r="H31" s="61" t="s">
        <v>16</v>
      </c>
      <c r="I31" s="61" t="s">
        <v>16</v>
      </c>
      <c r="J31" s="9" t="s">
        <v>16</v>
      </c>
      <c r="K31" s="9" t="s">
        <v>16</v>
      </c>
      <c r="L31" s="9" t="s">
        <v>16</v>
      </c>
      <c r="M31" s="9" t="s">
        <v>16</v>
      </c>
      <c r="N31" s="15">
        <f>N32+N33+N34+N35+N36+N37</f>
        <v>96651</v>
      </c>
      <c r="O31" s="15">
        <f>O32+O33+O34+O35+O36+O37</f>
        <v>86618.2</v>
      </c>
      <c r="P31" s="14">
        <f t="shared" ref="P31:S31" si="2">P32+P33+P34+P35+P36+P37</f>
        <v>93081.5</v>
      </c>
      <c r="Q31" s="15">
        <f t="shared" si="2"/>
        <v>105359.2</v>
      </c>
      <c r="R31" s="15">
        <f t="shared" ref="R31" si="3">R32+R33+R34+R35+R36+R37</f>
        <v>118342.2</v>
      </c>
      <c r="S31" s="15">
        <f t="shared" si="2"/>
        <v>118342.2</v>
      </c>
    </row>
    <row r="32" spans="1:19" s="19" customFormat="1" ht="271.8" customHeight="1" x14ac:dyDescent="0.3">
      <c r="A32" s="12" t="s">
        <v>132</v>
      </c>
      <c r="B32" s="12">
        <v>1101</v>
      </c>
      <c r="C32" s="62" t="s">
        <v>45</v>
      </c>
      <c r="D32" s="62" t="s">
        <v>133</v>
      </c>
      <c r="E32" s="62" t="s">
        <v>47</v>
      </c>
      <c r="F32" s="62" t="s">
        <v>134</v>
      </c>
      <c r="G32" s="62" t="s">
        <v>135</v>
      </c>
      <c r="H32" s="62" t="s">
        <v>136</v>
      </c>
      <c r="I32" s="63" t="s">
        <v>137</v>
      </c>
      <c r="J32" s="17" t="s">
        <v>138</v>
      </c>
      <c r="K32" s="17" t="s">
        <v>50</v>
      </c>
      <c r="L32" s="18" t="s">
        <v>139</v>
      </c>
      <c r="M32" s="18" t="s">
        <v>140</v>
      </c>
      <c r="N32" s="15">
        <v>73853.600000000006</v>
      </c>
      <c r="O32" s="15">
        <v>70986.7</v>
      </c>
      <c r="P32" s="15">
        <v>72704</v>
      </c>
      <c r="Q32" s="15">
        <v>88297</v>
      </c>
      <c r="R32" s="15">
        <v>105603</v>
      </c>
      <c r="S32" s="15">
        <v>105603</v>
      </c>
    </row>
    <row r="33" spans="1:19" s="19" customFormat="1" ht="180.6" customHeight="1" x14ac:dyDescent="0.3">
      <c r="A33" s="16" t="s">
        <v>141</v>
      </c>
      <c r="B33" s="12">
        <v>1105</v>
      </c>
      <c r="C33" s="62" t="s">
        <v>142</v>
      </c>
      <c r="D33" s="62" t="s">
        <v>143</v>
      </c>
      <c r="E33" s="62" t="s">
        <v>47</v>
      </c>
      <c r="F33" s="62"/>
      <c r="G33" s="62"/>
      <c r="H33" s="62"/>
      <c r="I33" s="63" t="s">
        <v>144</v>
      </c>
      <c r="J33" s="17" t="s">
        <v>145</v>
      </c>
      <c r="K33" s="17" t="s">
        <v>50</v>
      </c>
      <c r="L33" s="18" t="s">
        <v>139</v>
      </c>
      <c r="M33" s="18" t="s">
        <v>146</v>
      </c>
      <c r="N33" s="15">
        <v>7346</v>
      </c>
      <c r="O33" s="15">
        <v>6596</v>
      </c>
      <c r="P33" s="15">
        <v>8474</v>
      </c>
      <c r="Q33" s="15">
        <v>6661</v>
      </c>
      <c r="R33" s="15">
        <v>6934</v>
      </c>
      <c r="S33" s="15">
        <v>6934</v>
      </c>
    </row>
    <row r="34" spans="1:19" s="19" customFormat="1" ht="409.6" customHeight="1" x14ac:dyDescent="0.3">
      <c r="A34" s="16" t="s">
        <v>274</v>
      </c>
      <c r="B34" s="12">
        <v>1109</v>
      </c>
      <c r="C34" s="62" t="s">
        <v>280</v>
      </c>
      <c r="D34" s="62" t="s">
        <v>147</v>
      </c>
      <c r="E34" s="62" t="s">
        <v>281</v>
      </c>
      <c r="F34" s="62" t="s">
        <v>282</v>
      </c>
      <c r="G34" s="62" t="s">
        <v>283</v>
      </c>
      <c r="H34" s="62" t="s">
        <v>284</v>
      </c>
      <c r="I34" s="63" t="s">
        <v>55</v>
      </c>
      <c r="J34" s="17" t="s">
        <v>327</v>
      </c>
      <c r="K34" s="17" t="s">
        <v>50</v>
      </c>
      <c r="L34" s="18" t="s">
        <v>57</v>
      </c>
      <c r="M34" s="18" t="s">
        <v>58</v>
      </c>
      <c r="N34" s="15">
        <v>14535</v>
      </c>
      <c r="O34" s="15">
        <v>8188.5</v>
      </c>
      <c r="P34" s="15">
        <v>8613.5</v>
      </c>
      <c r="Q34" s="15">
        <v>9601.2000000000007</v>
      </c>
      <c r="R34" s="15">
        <v>5000.2</v>
      </c>
      <c r="S34" s="15">
        <v>5000.2</v>
      </c>
    </row>
    <row r="35" spans="1:19" s="19" customFormat="1" ht="368.4" customHeight="1" x14ac:dyDescent="0.3">
      <c r="A35" s="16" t="s">
        <v>148</v>
      </c>
      <c r="B35" s="12">
        <v>1112</v>
      </c>
      <c r="C35" s="62" t="s">
        <v>142</v>
      </c>
      <c r="D35" s="62" t="s">
        <v>149</v>
      </c>
      <c r="E35" s="62" t="s">
        <v>47</v>
      </c>
      <c r="F35" s="62"/>
      <c r="G35" s="62"/>
      <c r="H35" s="62"/>
      <c r="I35" s="63" t="s">
        <v>150</v>
      </c>
      <c r="J35" s="17" t="s">
        <v>151</v>
      </c>
      <c r="K35" s="17" t="s">
        <v>50</v>
      </c>
      <c r="L35" s="18" t="s">
        <v>63</v>
      </c>
      <c r="M35" s="18" t="s">
        <v>152</v>
      </c>
      <c r="N35" s="15">
        <v>0</v>
      </c>
      <c r="O35" s="15">
        <v>0</v>
      </c>
      <c r="P35" s="15">
        <v>2500</v>
      </c>
      <c r="Q35" s="15">
        <v>0</v>
      </c>
      <c r="R35" s="15">
        <v>0</v>
      </c>
      <c r="S35" s="15">
        <v>0</v>
      </c>
    </row>
    <row r="36" spans="1:19" s="19" customFormat="1" ht="177" customHeight="1" x14ac:dyDescent="0.3">
      <c r="A36" s="16" t="s">
        <v>153</v>
      </c>
      <c r="B36" s="12">
        <v>1113</v>
      </c>
      <c r="C36" s="62" t="s">
        <v>45</v>
      </c>
      <c r="D36" s="62" t="s">
        <v>154</v>
      </c>
      <c r="E36" s="62" t="s">
        <v>47</v>
      </c>
      <c r="F36" s="62"/>
      <c r="G36" s="62"/>
      <c r="H36" s="62"/>
      <c r="I36" s="63" t="s">
        <v>155</v>
      </c>
      <c r="J36" s="17" t="s">
        <v>156</v>
      </c>
      <c r="K36" s="17" t="s">
        <v>50</v>
      </c>
      <c r="L36" s="18" t="s">
        <v>157</v>
      </c>
      <c r="M36" s="18" t="s">
        <v>158</v>
      </c>
      <c r="N36" s="15">
        <v>745</v>
      </c>
      <c r="O36" s="15">
        <v>745</v>
      </c>
      <c r="P36" s="15">
        <v>790</v>
      </c>
      <c r="Q36" s="15">
        <v>800</v>
      </c>
      <c r="R36" s="15">
        <v>805</v>
      </c>
      <c r="S36" s="15">
        <v>805</v>
      </c>
    </row>
    <row r="37" spans="1:19" s="19" customFormat="1" ht="409.6" customHeight="1" x14ac:dyDescent="0.3">
      <c r="A37" s="16" t="s">
        <v>159</v>
      </c>
      <c r="B37" s="12">
        <v>1115</v>
      </c>
      <c r="C37" s="62"/>
      <c r="D37" s="62"/>
      <c r="E37" s="62"/>
      <c r="F37" s="62" t="s">
        <v>160</v>
      </c>
      <c r="G37" s="62" t="s">
        <v>113</v>
      </c>
      <c r="H37" s="62" t="s">
        <v>161</v>
      </c>
      <c r="I37" s="63" t="s">
        <v>55</v>
      </c>
      <c r="J37" s="17" t="s">
        <v>162</v>
      </c>
      <c r="K37" s="17" t="s">
        <v>50</v>
      </c>
      <c r="L37" s="18" t="s">
        <v>57</v>
      </c>
      <c r="M37" s="18" t="s">
        <v>163</v>
      </c>
      <c r="N37" s="15">
        <v>171.4</v>
      </c>
      <c r="O37" s="15">
        <v>102</v>
      </c>
      <c r="P37" s="15">
        <v>0</v>
      </c>
      <c r="Q37" s="15">
        <v>0</v>
      </c>
      <c r="R37" s="15">
        <v>0</v>
      </c>
      <c r="S37" s="15">
        <v>0</v>
      </c>
    </row>
    <row r="38" spans="1:19" ht="130.80000000000001" customHeight="1" x14ac:dyDescent="0.3">
      <c r="A38" s="12" t="s">
        <v>34</v>
      </c>
      <c r="B38" s="13">
        <v>1200</v>
      </c>
      <c r="C38" s="61" t="s">
        <v>16</v>
      </c>
      <c r="D38" s="61" t="s">
        <v>16</v>
      </c>
      <c r="E38" s="61" t="s">
        <v>16</v>
      </c>
      <c r="F38" s="61" t="s">
        <v>16</v>
      </c>
      <c r="G38" s="61" t="s">
        <v>16</v>
      </c>
      <c r="H38" s="61" t="s">
        <v>16</v>
      </c>
      <c r="I38" s="61" t="s">
        <v>16</v>
      </c>
      <c r="J38" s="9" t="s">
        <v>16</v>
      </c>
      <c r="K38" s="9" t="s">
        <v>16</v>
      </c>
      <c r="L38" s="9" t="s">
        <v>16</v>
      </c>
      <c r="M38" s="9" t="s">
        <v>16</v>
      </c>
      <c r="N38" s="15">
        <f>N40+N39+N42</f>
        <v>32255.4</v>
      </c>
      <c r="O38" s="15">
        <f>O40+O39+O42</f>
        <v>31911.600000000002</v>
      </c>
      <c r="P38" s="14">
        <f t="shared" ref="P38" si="4">P40+P39+P42</f>
        <v>41408.500000000007</v>
      </c>
      <c r="Q38" s="14">
        <f t="shared" ref="Q38:R38" si="5">Q40+Q39+Q42</f>
        <v>43631.200000000004</v>
      </c>
      <c r="R38" s="14">
        <f t="shared" si="5"/>
        <v>43515.3</v>
      </c>
      <c r="S38" s="14">
        <f t="shared" ref="S38" si="6">S40+S39+S42</f>
        <v>43515.3</v>
      </c>
    </row>
    <row r="39" spans="1:19" ht="98.4" customHeight="1" x14ac:dyDescent="0.3">
      <c r="A39" s="12" t="s">
        <v>28</v>
      </c>
      <c r="B39" s="13">
        <v>1201</v>
      </c>
      <c r="C39" s="61" t="s">
        <v>16</v>
      </c>
      <c r="D39" s="61" t="s">
        <v>16</v>
      </c>
      <c r="E39" s="61" t="s">
        <v>16</v>
      </c>
      <c r="F39" s="61" t="s">
        <v>16</v>
      </c>
      <c r="G39" s="61" t="s">
        <v>16</v>
      </c>
      <c r="H39" s="61" t="s">
        <v>16</v>
      </c>
      <c r="I39" s="61" t="s">
        <v>16</v>
      </c>
      <c r="J39" s="9" t="s">
        <v>16</v>
      </c>
      <c r="K39" s="9" t="s">
        <v>16</v>
      </c>
      <c r="L39" s="9" t="s">
        <v>16</v>
      </c>
      <c r="M39" s="9" t="s">
        <v>16</v>
      </c>
      <c r="N39" s="15">
        <v>0</v>
      </c>
      <c r="O39" s="15">
        <v>0</v>
      </c>
      <c r="P39" s="15">
        <v>0</v>
      </c>
      <c r="Q39" s="15">
        <v>0</v>
      </c>
      <c r="R39" s="15">
        <v>0</v>
      </c>
      <c r="S39" s="15">
        <v>0</v>
      </c>
    </row>
    <row r="40" spans="1:19" ht="132" customHeight="1" x14ac:dyDescent="0.3">
      <c r="A40" s="12" t="s">
        <v>38</v>
      </c>
      <c r="B40" s="13">
        <v>1300</v>
      </c>
      <c r="C40" s="61" t="s">
        <v>16</v>
      </c>
      <c r="D40" s="61" t="s">
        <v>16</v>
      </c>
      <c r="E40" s="61" t="s">
        <v>16</v>
      </c>
      <c r="F40" s="61" t="s">
        <v>16</v>
      </c>
      <c r="G40" s="61" t="s">
        <v>16</v>
      </c>
      <c r="H40" s="61" t="s">
        <v>16</v>
      </c>
      <c r="I40" s="61" t="s">
        <v>16</v>
      </c>
      <c r="J40" s="9" t="s">
        <v>16</v>
      </c>
      <c r="K40" s="9" t="s">
        <v>16</v>
      </c>
      <c r="L40" s="9" t="s">
        <v>16</v>
      </c>
      <c r="M40" s="9" t="s">
        <v>16</v>
      </c>
      <c r="N40" s="15">
        <f>N41</f>
        <v>250</v>
      </c>
      <c r="O40" s="15">
        <f>O41</f>
        <v>225.7</v>
      </c>
      <c r="P40" s="15">
        <f t="shared" ref="P40:S40" si="7">P41</f>
        <v>250</v>
      </c>
      <c r="Q40" s="15">
        <f t="shared" si="7"/>
        <v>250</v>
      </c>
      <c r="R40" s="15">
        <f t="shared" si="7"/>
        <v>250</v>
      </c>
      <c r="S40" s="15">
        <f t="shared" si="7"/>
        <v>250</v>
      </c>
    </row>
    <row r="41" spans="1:19" ht="234" customHeight="1" x14ac:dyDescent="0.3">
      <c r="A41" s="12" t="s">
        <v>164</v>
      </c>
      <c r="B41" s="13">
        <v>1301</v>
      </c>
      <c r="C41" s="62" t="s">
        <v>45</v>
      </c>
      <c r="D41" s="62" t="s">
        <v>165</v>
      </c>
      <c r="E41" s="62" t="s">
        <v>47</v>
      </c>
      <c r="F41" s="64"/>
      <c r="G41" s="64"/>
      <c r="H41" s="64"/>
      <c r="I41" s="63" t="s">
        <v>85</v>
      </c>
      <c r="J41" s="17" t="s">
        <v>86</v>
      </c>
      <c r="K41" s="17" t="s">
        <v>50</v>
      </c>
      <c r="L41" s="18" t="s">
        <v>63</v>
      </c>
      <c r="M41" s="18" t="s">
        <v>166</v>
      </c>
      <c r="N41" s="15">
        <v>250</v>
      </c>
      <c r="O41" s="15">
        <v>225.7</v>
      </c>
      <c r="P41" s="15">
        <v>250</v>
      </c>
      <c r="Q41" s="15">
        <v>250</v>
      </c>
      <c r="R41" s="15">
        <v>250</v>
      </c>
      <c r="S41" s="15">
        <v>250</v>
      </c>
    </row>
    <row r="42" spans="1:19" ht="111.6" customHeight="1" x14ac:dyDescent="0.3">
      <c r="A42" s="12" t="s">
        <v>39</v>
      </c>
      <c r="B42" s="13">
        <v>1400</v>
      </c>
      <c r="C42" s="61" t="s">
        <v>16</v>
      </c>
      <c r="D42" s="61" t="s">
        <v>16</v>
      </c>
      <c r="E42" s="61" t="s">
        <v>16</v>
      </c>
      <c r="F42" s="61" t="s">
        <v>16</v>
      </c>
      <c r="G42" s="61" t="s">
        <v>16</v>
      </c>
      <c r="H42" s="61" t="s">
        <v>16</v>
      </c>
      <c r="I42" s="61" t="s">
        <v>16</v>
      </c>
      <c r="J42" s="9" t="s">
        <v>16</v>
      </c>
      <c r="K42" s="9" t="s">
        <v>16</v>
      </c>
      <c r="L42" s="9" t="s">
        <v>16</v>
      </c>
      <c r="M42" s="9" t="s">
        <v>16</v>
      </c>
      <c r="N42" s="15">
        <f>N43+N44+N45+N46+N47++N48+N49+N50+N51</f>
        <v>32005.4</v>
      </c>
      <c r="O42" s="15">
        <f>O43+O44+O45+O46+O47++O48+O49+O50+O51</f>
        <v>31685.9</v>
      </c>
      <c r="P42" s="15">
        <f t="shared" ref="P42:S42" si="8">P43+P44+P45+P46+P47++P48+P49+P50+P51</f>
        <v>41158.500000000007</v>
      </c>
      <c r="Q42" s="14">
        <f t="shared" si="8"/>
        <v>43381.200000000004</v>
      </c>
      <c r="R42" s="14">
        <f t="shared" ref="R42" si="9">R43+R44+R45+R46+R47++R48+R49+R50+R51</f>
        <v>43265.3</v>
      </c>
      <c r="S42" s="14">
        <f t="shared" si="8"/>
        <v>43265.3</v>
      </c>
    </row>
    <row r="43" spans="1:19" s="19" customFormat="1" ht="232.2" customHeight="1" x14ac:dyDescent="0.3">
      <c r="A43" s="12" t="s">
        <v>167</v>
      </c>
      <c r="B43" s="12">
        <v>1401</v>
      </c>
      <c r="C43" s="62"/>
      <c r="D43" s="62"/>
      <c r="E43" s="62"/>
      <c r="F43" s="62" t="s">
        <v>134</v>
      </c>
      <c r="G43" s="62" t="s">
        <v>135</v>
      </c>
      <c r="H43" s="62" t="s">
        <v>136</v>
      </c>
      <c r="I43" s="65" t="s">
        <v>328</v>
      </c>
      <c r="J43" s="17" t="s">
        <v>147</v>
      </c>
      <c r="K43" s="17" t="s">
        <v>169</v>
      </c>
      <c r="L43" s="18">
        <v>1000</v>
      </c>
      <c r="M43" s="18" t="s">
        <v>170</v>
      </c>
      <c r="N43" s="14">
        <v>174.1</v>
      </c>
      <c r="O43" s="14">
        <v>174.1</v>
      </c>
      <c r="P43" s="14">
        <v>439.6</v>
      </c>
      <c r="Q43" s="15">
        <v>175</v>
      </c>
      <c r="R43" s="15">
        <v>175</v>
      </c>
      <c r="S43" s="15">
        <v>175</v>
      </c>
    </row>
    <row r="44" spans="1:19" s="19" customFormat="1" ht="365.4" customHeight="1" x14ac:dyDescent="0.3">
      <c r="A44" s="16" t="s">
        <v>171</v>
      </c>
      <c r="B44" s="12">
        <v>1406</v>
      </c>
      <c r="C44" s="62" t="s">
        <v>172</v>
      </c>
      <c r="D44" s="62" t="s">
        <v>147</v>
      </c>
      <c r="E44" s="62" t="s">
        <v>173</v>
      </c>
      <c r="F44" s="62"/>
      <c r="G44" s="62"/>
      <c r="H44" s="62"/>
      <c r="I44" s="63" t="s">
        <v>174</v>
      </c>
      <c r="J44" s="17" t="s">
        <v>147</v>
      </c>
      <c r="K44" s="17" t="s">
        <v>169</v>
      </c>
      <c r="L44" s="18" t="s">
        <v>57</v>
      </c>
      <c r="M44" s="18" t="s">
        <v>175</v>
      </c>
      <c r="N44" s="15">
        <v>0</v>
      </c>
      <c r="O44" s="15">
        <v>0</v>
      </c>
      <c r="P44" s="15">
        <v>25312</v>
      </c>
      <c r="Q44" s="15">
        <v>25226.6</v>
      </c>
      <c r="R44" s="15">
        <v>25226.6</v>
      </c>
      <c r="S44" s="15">
        <v>25226.6</v>
      </c>
    </row>
    <row r="45" spans="1:19" s="19" customFormat="1" ht="334.8" customHeight="1" x14ac:dyDescent="0.3">
      <c r="A45" s="16" t="s">
        <v>176</v>
      </c>
      <c r="B45" s="12">
        <v>1407</v>
      </c>
      <c r="C45" s="62" t="s">
        <v>45</v>
      </c>
      <c r="D45" s="62" t="s">
        <v>177</v>
      </c>
      <c r="E45" s="62" t="s">
        <v>47</v>
      </c>
      <c r="F45" s="62"/>
      <c r="G45" s="62"/>
      <c r="H45" s="62"/>
      <c r="I45" s="65" t="s">
        <v>168</v>
      </c>
      <c r="J45" s="21" t="s">
        <v>147</v>
      </c>
      <c r="K45" s="17" t="s">
        <v>169</v>
      </c>
      <c r="L45" s="18" t="s">
        <v>63</v>
      </c>
      <c r="M45" s="18" t="s">
        <v>93</v>
      </c>
      <c r="N45" s="14">
        <v>1761.8</v>
      </c>
      <c r="O45" s="15">
        <v>1672</v>
      </c>
      <c r="P45" s="15">
        <v>500</v>
      </c>
      <c r="Q45" s="15">
        <v>500</v>
      </c>
      <c r="R45" s="15">
        <v>500</v>
      </c>
      <c r="S45" s="15">
        <v>500</v>
      </c>
    </row>
    <row r="46" spans="1:19" s="19" customFormat="1" ht="259.8" customHeight="1" x14ac:dyDescent="0.3">
      <c r="A46" s="16" t="s">
        <v>278</v>
      </c>
      <c r="B46" s="12">
        <v>1409</v>
      </c>
      <c r="C46" s="62" t="s">
        <v>142</v>
      </c>
      <c r="D46" s="62" t="s">
        <v>183</v>
      </c>
      <c r="E46" s="62" t="s">
        <v>47</v>
      </c>
      <c r="F46" s="62"/>
      <c r="G46" s="62"/>
      <c r="H46" s="62"/>
      <c r="I46" s="63" t="s">
        <v>329</v>
      </c>
      <c r="J46" s="17" t="s">
        <v>147</v>
      </c>
      <c r="K46" s="17" t="s">
        <v>330</v>
      </c>
      <c r="L46" s="18" t="s">
        <v>325</v>
      </c>
      <c r="M46" s="18" t="s">
        <v>326</v>
      </c>
      <c r="N46" s="14">
        <v>5112.8</v>
      </c>
      <c r="O46" s="14">
        <v>5112.5</v>
      </c>
      <c r="P46" s="15">
        <v>0</v>
      </c>
      <c r="Q46" s="15">
        <v>0</v>
      </c>
      <c r="R46" s="15">
        <v>0</v>
      </c>
      <c r="S46" s="15">
        <v>0</v>
      </c>
    </row>
    <row r="47" spans="1:19" s="19" customFormat="1" ht="316.8" customHeight="1" x14ac:dyDescent="0.3">
      <c r="A47" s="16" t="s">
        <v>178</v>
      </c>
      <c r="B47" s="12">
        <v>1412</v>
      </c>
      <c r="C47" s="62" t="s">
        <v>142</v>
      </c>
      <c r="D47" s="62" t="s">
        <v>179</v>
      </c>
      <c r="E47" s="62" t="s">
        <v>47</v>
      </c>
      <c r="F47" s="62"/>
      <c r="G47" s="62"/>
      <c r="H47" s="62"/>
      <c r="I47" s="63" t="s">
        <v>303</v>
      </c>
      <c r="J47" s="17" t="s">
        <v>147</v>
      </c>
      <c r="K47" s="17" t="s">
        <v>169</v>
      </c>
      <c r="L47" s="18" t="s">
        <v>180</v>
      </c>
      <c r="M47" s="18" t="s">
        <v>181</v>
      </c>
      <c r="N47" s="15">
        <v>521</v>
      </c>
      <c r="O47" s="15">
        <v>521</v>
      </c>
      <c r="P47" s="15">
        <v>860</v>
      </c>
      <c r="Q47" s="15">
        <v>905</v>
      </c>
      <c r="R47" s="15">
        <v>950</v>
      </c>
      <c r="S47" s="15">
        <v>950</v>
      </c>
    </row>
    <row r="48" spans="1:19" s="19" customFormat="1" ht="129" customHeight="1" x14ac:dyDescent="0.3">
      <c r="A48" s="16" t="s">
        <v>182</v>
      </c>
      <c r="B48" s="12">
        <v>1413</v>
      </c>
      <c r="C48" s="62" t="s">
        <v>142</v>
      </c>
      <c r="D48" s="62" t="s">
        <v>183</v>
      </c>
      <c r="E48" s="62" t="s">
        <v>47</v>
      </c>
      <c r="F48" s="62"/>
      <c r="G48" s="62"/>
      <c r="H48" s="62"/>
      <c r="I48" s="63" t="s">
        <v>184</v>
      </c>
      <c r="J48" s="17" t="s">
        <v>147</v>
      </c>
      <c r="K48" s="21" t="s">
        <v>185</v>
      </c>
      <c r="L48" s="18" t="s">
        <v>180</v>
      </c>
      <c r="M48" s="18" t="s">
        <v>181</v>
      </c>
      <c r="N48" s="15">
        <v>50</v>
      </c>
      <c r="O48" s="15">
        <v>0</v>
      </c>
      <c r="P48" s="15">
        <v>100</v>
      </c>
      <c r="Q48" s="15">
        <v>100</v>
      </c>
      <c r="R48" s="15">
        <v>100</v>
      </c>
      <c r="S48" s="15">
        <v>100</v>
      </c>
    </row>
    <row r="49" spans="1:19" s="19" customFormat="1" ht="354.6" customHeight="1" x14ac:dyDescent="0.3">
      <c r="A49" s="16" t="s">
        <v>186</v>
      </c>
      <c r="B49" s="12">
        <v>1415</v>
      </c>
      <c r="C49" s="62" t="s">
        <v>187</v>
      </c>
      <c r="D49" s="62" t="s">
        <v>147</v>
      </c>
      <c r="E49" s="62" t="s">
        <v>188</v>
      </c>
      <c r="F49" s="62" t="s">
        <v>189</v>
      </c>
      <c r="G49" s="62" t="s">
        <v>190</v>
      </c>
      <c r="H49" s="62" t="s">
        <v>191</v>
      </c>
      <c r="I49" s="63" t="s">
        <v>192</v>
      </c>
      <c r="J49" s="17" t="s">
        <v>147</v>
      </c>
      <c r="K49" s="17" t="s">
        <v>169</v>
      </c>
      <c r="L49" s="18" t="s">
        <v>193</v>
      </c>
      <c r="M49" s="18" t="s">
        <v>194</v>
      </c>
      <c r="N49" s="14">
        <v>2321.4</v>
      </c>
      <c r="O49" s="14">
        <v>2237.6999999999998</v>
      </c>
      <c r="P49" s="14">
        <v>7899.8</v>
      </c>
      <c r="Q49" s="15">
        <v>7999.8</v>
      </c>
      <c r="R49" s="15">
        <v>7999.8</v>
      </c>
      <c r="S49" s="15">
        <v>7999.8</v>
      </c>
    </row>
    <row r="50" spans="1:19" s="19" customFormat="1" ht="313.2" customHeight="1" x14ac:dyDescent="0.3">
      <c r="A50" s="16" t="s">
        <v>195</v>
      </c>
      <c r="B50" s="12">
        <v>1417</v>
      </c>
      <c r="C50" s="62" t="s">
        <v>196</v>
      </c>
      <c r="D50" s="62" t="s">
        <v>197</v>
      </c>
      <c r="E50" s="62" t="s">
        <v>198</v>
      </c>
      <c r="F50" s="62" t="s">
        <v>199</v>
      </c>
      <c r="G50" s="62" t="s">
        <v>200</v>
      </c>
      <c r="H50" s="62" t="s">
        <v>201</v>
      </c>
      <c r="I50" s="63" t="s">
        <v>202</v>
      </c>
      <c r="J50" s="17" t="s">
        <v>203</v>
      </c>
      <c r="K50" s="17" t="s">
        <v>169</v>
      </c>
      <c r="L50" s="18" t="s">
        <v>180</v>
      </c>
      <c r="M50" s="18" t="s">
        <v>181</v>
      </c>
      <c r="N50" s="15">
        <v>6048</v>
      </c>
      <c r="O50" s="14">
        <v>6010.2</v>
      </c>
      <c r="P50" s="14">
        <v>2871.3</v>
      </c>
      <c r="Q50" s="14">
        <v>5299</v>
      </c>
      <c r="R50" s="14">
        <v>5138.1000000000004</v>
      </c>
      <c r="S50" s="14">
        <v>5138.1000000000004</v>
      </c>
    </row>
    <row r="51" spans="1:19" s="19" customFormat="1" ht="300.60000000000002" customHeight="1" x14ac:dyDescent="0.3">
      <c r="A51" s="16" t="s">
        <v>204</v>
      </c>
      <c r="B51" s="12">
        <v>1418</v>
      </c>
      <c r="C51" s="62" t="s">
        <v>45</v>
      </c>
      <c r="D51" s="62" t="s">
        <v>205</v>
      </c>
      <c r="E51" s="62" t="s">
        <v>47</v>
      </c>
      <c r="F51" s="62"/>
      <c r="G51" s="62"/>
      <c r="H51" s="62"/>
      <c r="I51" s="63" t="s">
        <v>202</v>
      </c>
      <c r="J51" s="17" t="s">
        <v>203</v>
      </c>
      <c r="K51" s="17" t="s">
        <v>169</v>
      </c>
      <c r="L51" s="18" t="s">
        <v>180</v>
      </c>
      <c r="M51" s="18" t="s">
        <v>181</v>
      </c>
      <c r="N51" s="14">
        <v>16016.3</v>
      </c>
      <c r="O51" s="14">
        <v>15958.4</v>
      </c>
      <c r="P51" s="14">
        <v>3175.8</v>
      </c>
      <c r="Q51" s="14">
        <v>3175.8</v>
      </c>
      <c r="R51" s="14">
        <v>3175.8</v>
      </c>
      <c r="S51" s="14">
        <v>3175.8</v>
      </c>
    </row>
    <row r="52" spans="1:19" ht="162" customHeight="1" x14ac:dyDescent="0.3">
      <c r="A52" s="12" t="s">
        <v>35</v>
      </c>
      <c r="B52" s="13">
        <v>1500</v>
      </c>
      <c r="C52" s="61" t="s">
        <v>16</v>
      </c>
      <c r="D52" s="61" t="s">
        <v>16</v>
      </c>
      <c r="E52" s="61" t="s">
        <v>16</v>
      </c>
      <c r="F52" s="61" t="s">
        <v>16</v>
      </c>
      <c r="G52" s="61" t="s">
        <v>16</v>
      </c>
      <c r="H52" s="61" t="s">
        <v>16</v>
      </c>
      <c r="I52" s="61" t="s">
        <v>16</v>
      </c>
      <c r="J52" s="9" t="s">
        <v>16</v>
      </c>
      <c r="K52" s="9" t="s">
        <v>16</v>
      </c>
      <c r="L52" s="9" t="s">
        <v>16</v>
      </c>
      <c r="M52" s="9" t="s">
        <v>16</v>
      </c>
      <c r="N52" s="22">
        <f>N53</f>
        <v>647712.40000000014</v>
      </c>
      <c r="O52" s="22">
        <f>O53</f>
        <v>643229.60000000009</v>
      </c>
      <c r="P52" s="14">
        <f t="shared" ref="P52:S52" si="10">P53</f>
        <v>704709.29999999993</v>
      </c>
      <c r="Q52" s="14">
        <f t="shared" si="10"/>
        <v>629309.50000000012</v>
      </c>
      <c r="R52" s="14">
        <f t="shared" si="10"/>
        <v>629985.80000000016</v>
      </c>
      <c r="S52" s="14">
        <f t="shared" si="10"/>
        <v>629985.80000000016</v>
      </c>
    </row>
    <row r="53" spans="1:19" ht="78" x14ac:dyDescent="0.3">
      <c r="A53" s="12" t="s">
        <v>36</v>
      </c>
      <c r="B53" s="13">
        <v>1501</v>
      </c>
      <c r="C53" s="61" t="s">
        <v>16</v>
      </c>
      <c r="D53" s="61" t="s">
        <v>16</v>
      </c>
      <c r="E53" s="61" t="s">
        <v>16</v>
      </c>
      <c r="F53" s="61" t="s">
        <v>16</v>
      </c>
      <c r="G53" s="61" t="s">
        <v>16</v>
      </c>
      <c r="H53" s="61" t="s">
        <v>16</v>
      </c>
      <c r="I53" s="61" t="s">
        <v>16</v>
      </c>
      <c r="J53" s="9" t="s">
        <v>16</v>
      </c>
      <c r="K53" s="9" t="s">
        <v>16</v>
      </c>
      <c r="L53" s="9" t="s">
        <v>16</v>
      </c>
      <c r="M53" s="9" t="s">
        <v>16</v>
      </c>
      <c r="N53" s="22">
        <f>N54+N55+N56+N57+N58+N59+N60+N61+N62+N63</f>
        <v>647712.40000000014</v>
      </c>
      <c r="O53" s="22">
        <f>O54+O55+O56+O57+O58+O59+O60+O61+O62+O63</f>
        <v>643229.60000000009</v>
      </c>
      <c r="P53" s="14">
        <f t="shared" ref="P53:S53" si="11">P54+P55+P56+P57+P58+P59+P60+P61+P62+P63</f>
        <v>704709.29999999993</v>
      </c>
      <c r="Q53" s="14">
        <f t="shared" si="11"/>
        <v>629309.50000000012</v>
      </c>
      <c r="R53" s="14">
        <f t="shared" ref="R53" si="12">R54+R55+R56+R57+R58+R59+R60+R61+R62+R63</f>
        <v>629985.80000000016</v>
      </c>
      <c r="S53" s="14">
        <f t="shared" si="11"/>
        <v>629985.80000000016</v>
      </c>
    </row>
    <row r="54" spans="1:19" s="19" customFormat="1" ht="312" x14ac:dyDescent="0.3">
      <c r="A54" s="16" t="s">
        <v>206</v>
      </c>
      <c r="B54" s="12">
        <v>1521</v>
      </c>
      <c r="C54" s="62" t="s">
        <v>207</v>
      </c>
      <c r="D54" s="62" t="s">
        <v>208</v>
      </c>
      <c r="E54" s="62" t="s">
        <v>209</v>
      </c>
      <c r="F54" s="62"/>
      <c r="G54" s="62"/>
      <c r="H54" s="62"/>
      <c r="I54" s="63" t="s">
        <v>210</v>
      </c>
      <c r="J54" s="21" t="s">
        <v>147</v>
      </c>
      <c r="K54" s="17" t="s">
        <v>169</v>
      </c>
      <c r="L54" s="18" t="s">
        <v>87</v>
      </c>
      <c r="M54" s="18" t="s">
        <v>211</v>
      </c>
      <c r="N54" s="22">
        <v>547261.9</v>
      </c>
      <c r="O54" s="22">
        <v>547261.9</v>
      </c>
      <c r="P54" s="22">
        <v>593316.80000000005</v>
      </c>
      <c r="Q54" s="14">
        <v>524787.30000000005</v>
      </c>
      <c r="R54" s="14">
        <v>524787.30000000005</v>
      </c>
      <c r="S54" s="14">
        <v>524787.30000000005</v>
      </c>
    </row>
    <row r="55" spans="1:19" s="19" customFormat="1" ht="207.6" customHeight="1" x14ac:dyDescent="0.3">
      <c r="A55" s="16" t="s">
        <v>212</v>
      </c>
      <c r="B55" s="12">
        <v>1527</v>
      </c>
      <c r="C55" s="62" t="s">
        <v>207</v>
      </c>
      <c r="D55" s="66" t="s">
        <v>213</v>
      </c>
      <c r="E55" s="62" t="s">
        <v>209</v>
      </c>
      <c r="F55" s="62" t="s">
        <v>214</v>
      </c>
      <c r="G55" s="62" t="s">
        <v>215</v>
      </c>
      <c r="H55" s="62" t="s">
        <v>216</v>
      </c>
      <c r="I55" s="63" t="s">
        <v>210</v>
      </c>
      <c r="J55" s="21" t="s">
        <v>147</v>
      </c>
      <c r="K55" s="17" t="s">
        <v>169</v>
      </c>
      <c r="L55" s="18" t="s">
        <v>180</v>
      </c>
      <c r="M55" s="18" t="s">
        <v>218</v>
      </c>
      <c r="N55" s="14">
        <v>9873.5</v>
      </c>
      <c r="O55" s="14">
        <v>9873.5</v>
      </c>
      <c r="P55" s="14">
        <v>13577.7</v>
      </c>
      <c r="Q55" s="15">
        <v>12136</v>
      </c>
      <c r="R55" s="15">
        <v>12249</v>
      </c>
      <c r="S55" s="15">
        <v>12249</v>
      </c>
    </row>
    <row r="56" spans="1:19" s="19" customFormat="1" ht="409.6" x14ac:dyDescent="0.3">
      <c r="A56" s="16" t="s">
        <v>219</v>
      </c>
      <c r="B56" s="12">
        <v>1540</v>
      </c>
      <c r="C56" s="62"/>
      <c r="D56" s="62"/>
      <c r="E56" s="62"/>
      <c r="F56" s="62" t="s">
        <v>220</v>
      </c>
      <c r="G56" s="62" t="s">
        <v>221</v>
      </c>
      <c r="H56" s="62" t="s">
        <v>222</v>
      </c>
      <c r="I56" s="63" t="s">
        <v>223</v>
      </c>
      <c r="J56" s="21" t="s">
        <v>147</v>
      </c>
      <c r="K56" s="17" t="s">
        <v>169</v>
      </c>
      <c r="L56" s="18" t="s">
        <v>139</v>
      </c>
      <c r="M56" s="18" t="s">
        <v>146</v>
      </c>
      <c r="N56" s="14">
        <v>1266.3</v>
      </c>
      <c r="O56" s="14">
        <v>1237.5</v>
      </c>
      <c r="P56" s="14">
        <v>1300.0999999999999</v>
      </c>
      <c r="Q56" s="14">
        <v>1308.8</v>
      </c>
      <c r="R56" s="14">
        <v>1344.3</v>
      </c>
      <c r="S56" s="14">
        <v>1344.3</v>
      </c>
    </row>
    <row r="57" spans="1:19" s="19" customFormat="1" ht="306" customHeight="1" x14ac:dyDescent="0.3">
      <c r="A57" s="16" t="s">
        <v>224</v>
      </c>
      <c r="B57" s="12">
        <v>1541</v>
      </c>
      <c r="C57" s="62" t="s">
        <v>207</v>
      </c>
      <c r="D57" s="62"/>
      <c r="E57" s="62"/>
      <c r="F57" s="62" t="s">
        <v>225</v>
      </c>
      <c r="G57" s="62" t="s">
        <v>226</v>
      </c>
      <c r="H57" s="62" t="s">
        <v>50</v>
      </c>
      <c r="I57" s="63" t="s">
        <v>227</v>
      </c>
      <c r="J57" s="21" t="s">
        <v>147</v>
      </c>
      <c r="K57" s="17" t="s">
        <v>169</v>
      </c>
      <c r="L57" s="18" t="s">
        <v>139</v>
      </c>
      <c r="M57" s="18" t="s">
        <v>146</v>
      </c>
      <c r="N57" s="15">
        <v>3915</v>
      </c>
      <c r="O57" s="15">
        <v>3774.9</v>
      </c>
      <c r="P57" s="15">
        <v>4011.9</v>
      </c>
      <c r="Q57" s="15">
        <v>4037.1</v>
      </c>
      <c r="R57" s="15">
        <v>4138.8999999999996</v>
      </c>
      <c r="S57" s="15">
        <v>4138.8999999999996</v>
      </c>
    </row>
    <row r="58" spans="1:19" s="19" customFormat="1" ht="198" x14ac:dyDescent="0.3">
      <c r="A58" s="16" t="s">
        <v>228</v>
      </c>
      <c r="B58" s="12">
        <v>1542</v>
      </c>
      <c r="C58" s="62" t="s">
        <v>207</v>
      </c>
      <c r="D58" s="62" t="s">
        <v>229</v>
      </c>
      <c r="E58" s="62" t="s">
        <v>230</v>
      </c>
      <c r="F58" s="62"/>
      <c r="G58" s="62"/>
      <c r="H58" s="62"/>
      <c r="I58" s="63" t="s">
        <v>231</v>
      </c>
      <c r="J58" s="17" t="s">
        <v>203</v>
      </c>
      <c r="K58" s="17" t="s">
        <v>169</v>
      </c>
      <c r="L58" s="18" t="s">
        <v>87</v>
      </c>
      <c r="M58" s="18" t="s">
        <v>128</v>
      </c>
      <c r="N58" s="14">
        <v>15558.1</v>
      </c>
      <c r="O58" s="14">
        <v>15558.1</v>
      </c>
      <c r="P58" s="14">
        <v>14977.6</v>
      </c>
      <c r="Q58" s="14">
        <v>15485.8</v>
      </c>
      <c r="R58" s="14">
        <v>15995.2</v>
      </c>
      <c r="S58" s="14">
        <v>15995.2</v>
      </c>
    </row>
    <row r="59" spans="1:19" s="19" customFormat="1" ht="136.80000000000001" customHeight="1" x14ac:dyDescent="0.3">
      <c r="A59" s="16" t="s">
        <v>232</v>
      </c>
      <c r="B59" s="12">
        <v>1559</v>
      </c>
      <c r="C59" s="62"/>
      <c r="D59" s="62"/>
      <c r="E59" s="62"/>
      <c r="F59" s="62" t="s">
        <v>233</v>
      </c>
      <c r="G59" s="62" t="s">
        <v>234</v>
      </c>
      <c r="H59" s="62" t="s">
        <v>235</v>
      </c>
      <c r="I59" s="65" t="s">
        <v>236</v>
      </c>
      <c r="J59" s="17" t="s">
        <v>147</v>
      </c>
      <c r="K59" s="17" t="s">
        <v>169</v>
      </c>
      <c r="L59" s="18" t="s">
        <v>63</v>
      </c>
      <c r="M59" s="18" t="s">
        <v>152</v>
      </c>
      <c r="N59" s="14">
        <v>2545.1</v>
      </c>
      <c r="O59" s="14">
        <v>1204.7</v>
      </c>
      <c r="P59" s="14">
        <v>2162.3000000000002</v>
      </c>
      <c r="Q59" s="14">
        <v>2162.3000000000002</v>
      </c>
      <c r="R59" s="14">
        <v>2162.3000000000002</v>
      </c>
      <c r="S59" s="14">
        <v>2162.3000000000002</v>
      </c>
    </row>
    <row r="60" spans="1:19" s="19" customFormat="1" ht="207" customHeight="1" x14ac:dyDescent="0.3">
      <c r="A60" s="16" t="s">
        <v>237</v>
      </c>
      <c r="B60" s="12">
        <v>1591</v>
      </c>
      <c r="C60" s="62" t="s">
        <v>207</v>
      </c>
      <c r="D60" s="67" t="s">
        <v>213</v>
      </c>
      <c r="E60" s="62" t="s">
        <v>209</v>
      </c>
      <c r="F60" s="62" t="s">
        <v>214</v>
      </c>
      <c r="G60" s="62" t="s">
        <v>215</v>
      </c>
      <c r="H60" s="62" t="s">
        <v>216</v>
      </c>
      <c r="I60" s="63" t="s">
        <v>217</v>
      </c>
      <c r="J60" s="21" t="s">
        <v>147</v>
      </c>
      <c r="K60" s="17" t="s">
        <v>169</v>
      </c>
      <c r="L60" s="18" t="s">
        <v>238</v>
      </c>
      <c r="M60" s="18" t="s">
        <v>239</v>
      </c>
      <c r="N60" s="14">
        <v>36106.5</v>
      </c>
      <c r="O60" s="14">
        <v>35711.599999999999</v>
      </c>
      <c r="P60" s="14">
        <v>41150.699999999997</v>
      </c>
      <c r="Q60" s="14">
        <v>41236.9</v>
      </c>
      <c r="R60" s="14">
        <v>41373.5</v>
      </c>
      <c r="S60" s="14">
        <v>41373.5</v>
      </c>
    </row>
    <row r="61" spans="1:19" s="19" customFormat="1" ht="180" customHeight="1" x14ac:dyDescent="0.3">
      <c r="A61" s="16" t="s">
        <v>240</v>
      </c>
      <c r="B61" s="12">
        <v>1592</v>
      </c>
      <c r="C61" s="62" t="s">
        <v>241</v>
      </c>
      <c r="D61" s="62" t="s">
        <v>242</v>
      </c>
      <c r="E61" s="62" t="s">
        <v>243</v>
      </c>
      <c r="F61" s="62"/>
      <c r="G61" s="62"/>
      <c r="H61" s="62"/>
      <c r="I61" s="63" t="s">
        <v>244</v>
      </c>
      <c r="J61" s="17" t="s">
        <v>245</v>
      </c>
      <c r="K61" s="17" t="s">
        <v>169</v>
      </c>
      <c r="L61" s="18" t="s">
        <v>180</v>
      </c>
      <c r="M61" s="18" t="s">
        <v>218</v>
      </c>
      <c r="N61" s="14">
        <v>1059.3</v>
      </c>
      <c r="O61" s="14">
        <v>1059.3</v>
      </c>
      <c r="P61" s="15">
        <v>1200</v>
      </c>
      <c r="Q61" s="14">
        <v>1148.5999999999999</v>
      </c>
      <c r="R61" s="14">
        <v>1011.5</v>
      </c>
      <c r="S61" s="14">
        <v>1011.5</v>
      </c>
    </row>
    <row r="62" spans="1:19" s="19" customFormat="1" ht="180.6" customHeight="1" x14ac:dyDescent="0.3">
      <c r="A62" s="16" t="s">
        <v>246</v>
      </c>
      <c r="B62" s="12">
        <v>1593</v>
      </c>
      <c r="C62" s="62" t="s">
        <v>207</v>
      </c>
      <c r="D62" s="62" t="s">
        <v>247</v>
      </c>
      <c r="E62" s="62" t="s">
        <v>209</v>
      </c>
      <c r="F62" s="62"/>
      <c r="G62" s="62"/>
      <c r="H62" s="62"/>
      <c r="I62" s="63" t="s">
        <v>244</v>
      </c>
      <c r="J62" s="17" t="s">
        <v>245</v>
      </c>
      <c r="K62" s="17" t="s">
        <v>169</v>
      </c>
      <c r="L62" s="18" t="s">
        <v>180</v>
      </c>
      <c r="M62" s="18" t="s">
        <v>218</v>
      </c>
      <c r="N62" s="14">
        <v>17357.3</v>
      </c>
      <c r="O62" s="14">
        <v>17275.8</v>
      </c>
      <c r="P62" s="14">
        <v>20750.599999999999</v>
      </c>
      <c r="Q62" s="14">
        <v>14741.2</v>
      </c>
      <c r="R62" s="14">
        <v>14662.9</v>
      </c>
      <c r="S62" s="14">
        <v>14662.9</v>
      </c>
    </row>
    <row r="63" spans="1:19" s="19" customFormat="1" ht="205.8" customHeight="1" x14ac:dyDescent="0.3">
      <c r="A63" s="16" t="s">
        <v>248</v>
      </c>
      <c r="B63" s="12">
        <v>1595</v>
      </c>
      <c r="C63" s="62" t="s">
        <v>207</v>
      </c>
      <c r="D63" s="66" t="s">
        <v>213</v>
      </c>
      <c r="E63" s="62" t="s">
        <v>209</v>
      </c>
      <c r="F63" s="62" t="s">
        <v>214</v>
      </c>
      <c r="G63" s="62" t="s">
        <v>215</v>
      </c>
      <c r="H63" s="62" t="s">
        <v>216</v>
      </c>
      <c r="I63" s="63" t="s">
        <v>244</v>
      </c>
      <c r="J63" s="21" t="s">
        <v>147</v>
      </c>
      <c r="K63" s="17" t="s">
        <v>169</v>
      </c>
      <c r="L63" s="18" t="s">
        <v>180</v>
      </c>
      <c r="M63" s="18" t="s">
        <v>181</v>
      </c>
      <c r="N63" s="14">
        <v>12769.4</v>
      </c>
      <c r="O63" s="14">
        <v>10272.299999999999</v>
      </c>
      <c r="P63" s="14">
        <v>12261.6</v>
      </c>
      <c r="Q63" s="14">
        <v>12265.5</v>
      </c>
      <c r="R63" s="14">
        <v>12260.9</v>
      </c>
      <c r="S63" s="14">
        <v>12260.9</v>
      </c>
    </row>
    <row r="64" spans="1:19" ht="46.8" x14ac:dyDescent="0.3">
      <c r="A64" s="12" t="s">
        <v>26</v>
      </c>
      <c r="B64" s="13">
        <v>1600</v>
      </c>
      <c r="C64" s="61" t="s">
        <v>16</v>
      </c>
      <c r="D64" s="61" t="s">
        <v>16</v>
      </c>
      <c r="E64" s="61" t="s">
        <v>16</v>
      </c>
      <c r="F64" s="61" t="s">
        <v>16</v>
      </c>
      <c r="G64" s="61" t="s">
        <v>16</v>
      </c>
      <c r="H64" s="61" t="s">
        <v>16</v>
      </c>
      <c r="I64" s="61" t="s">
        <v>16</v>
      </c>
      <c r="J64" s="9" t="s">
        <v>16</v>
      </c>
      <c r="K64" s="9" t="s">
        <v>16</v>
      </c>
      <c r="L64" s="9" t="s">
        <v>16</v>
      </c>
      <c r="M64" s="9" t="s">
        <v>16</v>
      </c>
      <c r="N64" s="15">
        <v>0</v>
      </c>
      <c r="O64" s="15">
        <v>0</v>
      </c>
      <c r="P64" s="15">
        <v>0</v>
      </c>
      <c r="Q64" s="15">
        <v>0</v>
      </c>
      <c r="R64" s="15">
        <v>0</v>
      </c>
      <c r="S64" s="15">
        <v>0</v>
      </c>
    </row>
    <row r="65" spans="1:19" ht="140.4" x14ac:dyDescent="0.3">
      <c r="A65" s="12" t="s">
        <v>22</v>
      </c>
      <c r="B65" s="13">
        <v>1700</v>
      </c>
      <c r="C65" s="61" t="s">
        <v>16</v>
      </c>
      <c r="D65" s="61" t="s">
        <v>16</v>
      </c>
      <c r="E65" s="61" t="s">
        <v>16</v>
      </c>
      <c r="F65" s="61" t="s">
        <v>16</v>
      </c>
      <c r="G65" s="61" t="s">
        <v>16</v>
      </c>
      <c r="H65" s="61" t="s">
        <v>16</v>
      </c>
      <c r="I65" s="61" t="s">
        <v>16</v>
      </c>
      <c r="J65" s="9" t="s">
        <v>16</v>
      </c>
      <c r="K65" s="9" t="s">
        <v>16</v>
      </c>
      <c r="L65" s="9" t="s">
        <v>16</v>
      </c>
      <c r="M65" s="9" t="s">
        <v>16</v>
      </c>
      <c r="N65" s="15">
        <f>N66+N67+N68+N69</f>
        <v>195083.50000000003</v>
      </c>
      <c r="O65" s="15">
        <f>O66+O67+O68+O69</f>
        <v>186833.90000000002</v>
      </c>
      <c r="P65" s="14">
        <f t="shared" ref="P65:S65" si="13">P66+P67+P68+P69</f>
        <v>89715.6</v>
      </c>
      <c r="Q65" s="14">
        <f t="shared" si="13"/>
        <v>60562.2</v>
      </c>
      <c r="R65" s="14">
        <f t="shared" ref="R65" si="14">R66+R67+R68+R69</f>
        <v>61286.6</v>
      </c>
      <c r="S65" s="14">
        <f t="shared" si="13"/>
        <v>61286.6</v>
      </c>
    </row>
    <row r="66" spans="1:19" s="23" customFormat="1" ht="177.6" customHeight="1" x14ac:dyDescent="0.3">
      <c r="A66" s="12" t="s">
        <v>27</v>
      </c>
      <c r="B66" s="13">
        <v>1701</v>
      </c>
      <c r="C66" s="62" t="s">
        <v>45</v>
      </c>
      <c r="D66" s="62" t="s">
        <v>249</v>
      </c>
      <c r="E66" s="62" t="s">
        <v>47</v>
      </c>
      <c r="F66" s="62"/>
      <c r="G66" s="62"/>
      <c r="H66" s="62"/>
      <c r="I66" s="63" t="s">
        <v>250</v>
      </c>
      <c r="J66" s="17" t="s">
        <v>147</v>
      </c>
      <c r="K66" s="17" t="s">
        <v>251</v>
      </c>
      <c r="L66" s="18" t="s">
        <v>252</v>
      </c>
      <c r="M66" s="18" t="s">
        <v>253</v>
      </c>
      <c r="N66" s="15">
        <v>43436</v>
      </c>
      <c r="O66" s="15">
        <v>43436</v>
      </c>
      <c r="P66" s="15">
        <v>42931</v>
      </c>
      <c r="Q66" s="15">
        <v>44557</v>
      </c>
      <c r="R66" s="15">
        <v>45217</v>
      </c>
      <c r="S66" s="15">
        <v>45217</v>
      </c>
    </row>
    <row r="67" spans="1:19" ht="31.2" x14ac:dyDescent="0.3">
      <c r="A67" s="12" t="s">
        <v>23</v>
      </c>
      <c r="B67" s="13">
        <v>1702</v>
      </c>
      <c r="C67" s="64"/>
      <c r="D67" s="64"/>
      <c r="E67" s="64"/>
      <c r="F67" s="64"/>
      <c r="G67" s="64"/>
      <c r="H67" s="64"/>
      <c r="I67" s="64"/>
      <c r="J67" s="20"/>
      <c r="K67" s="20"/>
      <c r="L67" s="18"/>
      <c r="M67" s="18"/>
      <c r="N67" s="15">
        <v>0</v>
      </c>
      <c r="O67" s="15">
        <v>0</v>
      </c>
      <c r="P67" s="15">
        <v>0</v>
      </c>
      <c r="Q67" s="15">
        <v>0</v>
      </c>
      <c r="R67" s="15">
        <v>0</v>
      </c>
      <c r="S67" s="15">
        <v>0</v>
      </c>
    </row>
    <row r="68" spans="1:19" ht="218.4" x14ac:dyDescent="0.3">
      <c r="A68" s="12" t="s">
        <v>32</v>
      </c>
      <c r="B68" s="13">
        <v>1703</v>
      </c>
      <c r="C68" s="61" t="s">
        <v>16</v>
      </c>
      <c r="D68" s="61" t="s">
        <v>16</v>
      </c>
      <c r="E68" s="61" t="s">
        <v>16</v>
      </c>
      <c r="F68" s="61" t="s">
        <v>16</v>
      </c>
      <c r="G68" s="61" t="s">
        <v>16</v>
      </c>
      <c r="H68" s="61" t="s">
        <v>16</v>
      </c>
      <c r="I68" s="61" t="s">
        <v>16</v>
      </c>
      <c r="J68" s="9" t="s">
        <v>16</v>
      </c>
      <c r="K68" s="9" t="s">
        <v>16</v>
      </c>
      <c r="L68" s="9" t="s">
        <v>16</v>
      </c>
      <c r="M68" s="9" t="s">
        <v>16</v>
      </c>
      <c r="N68" s="15">
        <v>0</v>
      </c>
      <c r="O68" s="15">
        <v>0</v>
      </c>
      <c r="P68" s="15">
        <v>0</v>
      </c>
      <c r="Q68" s="15">
        <v>0</v>
      </c>
      <c r="R68" s="15">
        <v>0</v>
      </c>
      <c r="S68" s="15">
        <v>0</v>
      </c>
    </row>
    <row r="69" spans="1:19" ht="31.2" x14ac:dyDescent="0.3">
      <c r="A69" s="12" t="s">
        <v>24</v>
      </c>
      <c r="B69" s="13">
        <v>1800</v>
      </c>
      <c r="C69" s="61" t="s">
        <v>16</v>
      </c>
      <c r="D69" s="61" t="s">
        <v>16</v>
      </c>
      <c r="E69" s="61" t="s">
        <v>16</v>
      </c>
      <c r="F69" s="61" t="s">
        <v>16</v>
      </c>
      <c r="G69" s="61" t="s">
        <v>16</v>
      </c>
      <c r="H69" s="61" t="s">
        <v>16</v>
      </c>
      <c r="I69" s="61" t="s">
        <v>16</v>
      </c>
      <c r="J69" s="9" t="s">
        <v>16</v>
      </c>
      <c r="K69" s="9" t="s">
        <v>16</v>
      </c>
      <c r="L69" s="9" t="s">
        <v>16</v>
      </c>
      <c r="M69" s="9" t="s">
        <v>16</v>
      </c>
      <c r="N69" s="15">
        <f>N70+N78</f>
        <v>151647.50000000003</v>
      </c>
      <c r="O69" s="15">
        <f>O70+O78</f>
        <v>143397.90000000002</v>
      </c>
      <c r="P69" s="15">
        <f t="shared" ref="P69:S69" si="15">P70+P78</f>
        <v>46784.600000000006</v>
      </c>
      <c r="Q69" s="14">
        <f t="shared" si="15"/>
        <v>16005.2</v>
      </c>
      <c r="R69" s="14">
        <f t="shared" ref="R69" si="16">R70+R78</f>
        <v>16069.6</v>
      </c>
      <c r="S69" s="14">
        <f t="shared" si="15"/>
        <v>16069.6</v>
      </c>
    </row>
    <row r="70" spans="1:19" ht="124.8" x14ac:dyDescent="0.3">
      <c r="A70" s="12" t="s">
        <v>33</v>
      </c>
      <c r="B70" s="13">
        <v>1801</v>
      </c>
      <c r="C70" s="61" t="s">
        <v>16</v>
      </c>
      <c r="D70" s="61" t="s">
        <v>16</v>
      </c>
      <c r="E70" s="61" t="s">
        <v>16</v>
      </c>
      <c r="F70" s="61" t="s">
        <v>16</v>
      </c>
      <c r="G70" s="61" t="s">
        <v>16</v>
      </c>
      <c r="H70" s="61" t="s">
        <v>16</v>
      </c>
      <c r="I70" s="61" t="s">
        <v>16</v>
      </c>
      <c r="J70" s="9" t="s">
        <v>16</v>
      </c>
      <c r="K70" s="9" t="s">
        <v>16</v>
      </c>
      <c r="L70" s="9" t="s">
        <v>16</v>
      </c>
      <c r="M70" s="9" t="s">
        <v>16</v>
      </c>
      <c r="N70" s="15">
        <f>N71+N72+N73+N74+N75+N76++N77</f>
        <v>146355.80000000002</v>
      </c>
      <c r="O70" s="15">
        <f>O71+O72+O73+O74+O75+O76++O77</f>
        <v>138106.20000000001</v>
      </c>
      <c r="P70" s="15">
        <f t="shared" ref="P70:S70" si="17">P71+P72+P73+P74+P75+P76++P77</f>
        <v>44949.3</v>
      </c>
      <c r="Q70" s="15">
        <f t="shared" si="17"/>
        <v>14251.1</v>
      </c>
      <c r="R70" s="15">
        <f t="shared" ref="R70" si="18">R71+R72+R73+R74+R75+R76++R77</f>
        <v>14251.1</v>
      </c>
      <c r="S70" s="15">
        <f t="shared" si="17"/>
        <v>14251.1</v>
      </c>
    </row>
    <row r="71" spans="1:19" ht="263.39999999999998" customHeight="1" x14ac:dyDescent="0.3">
      <c r="A71" s="12" t="s">
        <v>186</v>
      </c>
      <c r="B71" s="13">
        <v>1803</v>
      </c>
      <c r="C71" s="62" t="s">
        <v>308</v>
      </c>
      <c r="D71" s="62" t="s">
        <v>309</v>
      </c>
      <c r="E71" s="62" t="s">
        <v>310</v>
      </c>
      <c r="F71" s="61"/>
      <c r="G71" s="61"/>
      <c r="H71" s="61"/>
      <c r="I71" s="63" t="s">
        <v>255</v>
      </c>
      <c r="J71" s="62" t="s">
        <v>147</v>
      </c>
      <c r="K71" s="62" t="s">
        <v>169</v>
      </c>
      <c r="L71" s="73" t="s">
        <v>57</v>
      </c>
      <c r="M71" s="73" t="s">
        <v>320</v>
      </c>
      <c r="N71" s="15">
        <v>51760.4</v>
      </c>
      <c r="O71" s="15">
        <v>50349.1</v>
      </c>
      <c r="P71" s="15">
        <v>4240.3</v>
      </c>
      <c r="Q71" s="15">
        <v>0</v>
      </c>
      <c r="R71" s="15">
        <v>0</v>
      </c>
      <c r="S71" s="15">
        <v>0</v>
      </c>
    </row>
    <row r="72" spans="1:19" ht="234" x14ac:dyDescent="0.3">
      <c r="A72" s="12" t="s">
        <v>275</v>
      </c>
      <c r="B72" s="13">
        <v>1804</v>
      </c>
      <c r="C72" s="61"/>
      <c r="D72" s="61"/>
      <c r="E72" s="61"/>
      <c r="F72" s="62" t="s">
        <v>311</v>
      </c>
      <c r="G72" s="62" t="s">
        <v>312</v>
      </c>
      <c r="H72" s="62" t="s">
        <v>313</v>
      </c>
      <c r="I72" s="63" t="s">
        <v>314</v>
      </c>
      <c r="J72" s="62" t="s">
        <v>147</v>
      </c>
      <c r="K72" s="62" t="s">
        <v>169</v>
      </c>
      <c r="L72" s="73" t="s">
        <v>63</v>
      </c>
      <c r="M72" s="73" t="s">
        <v>64</v>
      </c>
      <c r="N72" s="15">
        <v>10841</v>
      </c>
      <c r="O72" s="15">
        <v>9485.9</v>
      </c>
      <c r="P72" s="15">
        <v>0</v>
      </c>
      <c r="Q72" s="15">
        <v>0</v>
      </c>
      <c r="R72" s="15">
        <v>0</v>
      </c>
      <c r="S72" s="15">
        <v>0</v>
      </c>
    </row>
    <row r="73" spans="1:19" ht="409.6" x14ac:dyDescent="0.3">
      <c r="A73" s="12" t="s">
        <v>100</v>
      </c>
      <c r="B73" s="13">
        <v>1806</v>
      </c>
      <c r="C73" s="62" t="s">
        <v>317</v>
      </c>
      <c r="D73" s="62" t="s">
        <v>318</v>
      </c>
      <c r="E73" s="62" t="s">
        <v>47</v>
      </c>
      <c r="F73" s="62" t="s">
        <v>316</v>
      </c>
      <c r="G73" s="62" t="s">
        <v>113</v>
      </c>
      <c r="H73" s="62" t="s">
        <v>315</v>
      </c>
      <c r="I73" s="63" t="s">
        <v>319</v>
      </c>
      <c r="J73" s="17" t="s">
        <v>147</v>
      </c>
      <c r="K73" s="17" t="s">
        <v>169</v>
      </c>
      <c r="L73" s="74" t="s">
        <v>321</v>
      </c>
      <c r="M73" s="75" t="s">
        <v>322</v>
      </c>
      <c r="N73" s="15">
        <v>6513.2</v>
      </c>
      <c r="O73" s="15">
        <v>3313.2</v>
      </c>
      <c r="P73" s="15">
        <v>15819</v>
      </c>
      <c r="Q73" s="15">
        <v>0</v>
      </c>
      <c r="R73" s="15">
        <v>0</v>
      </c>
      <c r="S73" s="15">
        <v>0</v>
      </c>
    </row>
    <row r="74" spans="1:19" ht="384.6" customHeight="1" x14ac:dyDescent="0.3">
      <c r="A74" s="12" t="s">
        <v>276</v>
      </c>
      <c r="B74" s="13">
        <v>1808</v>
      </c>
      <c r="C74" s="61"/>
      <c r="D74" s="61"/>
      <c r="E74" s="61"/>
      <c r="F74" s="62" t="s">
        <v>332</v>
      </c>
      <c r="G74" s="62" t="s">
        <v>113</v>
      </c>
      <c r="H74" s="62" t="s">
        <v>331</v>
      </c>
      <c r="I74" s="63" t="s">
        <v>333</v>
      </c>
      <c r="J74" s="17" t="s">
        <v>147</v>
      </c>
      <c r="K74" s="17" t="s">
        <v>169</v>
      </c>
      <c r="L74" s="73" t="s">
        <v>74</v>
      </c>
      <c r="M74" s="73" t="s">
        <v>323</v>
      </c>
      <c r="N74" s="15">
        <v>380</v>
      </c>
      <c r="O74" s="15">
        <v>380</v>
      </c>
      <c r="P74" s="15">
        <v>0</v>
      </c>
      <c r="Q74" s="15">
        <v>0</v>
      </c>
      <c r="R74" s="15">
        <v>0</v>
      </c>
      <c r="S74" s="15">
        <v>0</v>
      </c>
    </row>
    <row r="75" spans="1:19" s="23" customFormat="1" ht="367.8" customHeight="1" x14ac:dyDescent="0.3">
      <c r="A75" s="16" t="s">
        <v>171</v>
      </c>
      <c r="B75" s="13">
        <v>1809</v>
      </c>
      <c r="C75" s="62" t="s">
        <v>317</v>
      </c>
      <c r="D75" s="62" t="s">
        <v>254</v>
      </c>
      <c r="E75" s="62" t="s">
        <v>47</v>
      </c>
      <c r="F75" s="62"/>
      <c r="G75" s="62"/>
      <c r="H75" s="62"/>
      <c r="I75" s="63" t="s">
        <v>255</v>
      </c>
      <c r="J75" s="17" t="s">
        <v>147</v>
      </c>
      <c r="K75" s="17" t="s">
        <v>169</v>
      </c>
      <c r="L75" s="14" t="s">
        <v>256</v>
      </c>
      <c r="M75" s="14" t="s">
        <v>257</v>
      </c>
      <c r="N75" s="15">
        <v>34674.9</v>
      </c>
      <c r="O75" s="15">
        <v>34396.800000000003</v>
      </c>
      <c r="P75" s="15">
        <v>10900</v>
      </c>
      <c r="Q75" s="15">
        <v>9261.1</v>
      </c>
      <c r="R75" s="15">
        <v>9261.1</v>
      </c>
      <c r="S75" s="15">
        <v>9261.1</v>
      </c>
    </row>
    <row r="76" spans="1:19" s="23" customFormat="1" ht="234" x14ac:dyDescent="0.3">
      <c r="A76" s="16" t="s">
        <v>258</v>
      </c>
      <c r="B76" s="13">
        <v>1810</v>
      </c>
      <c r="C76" s="62" t="s">
        <v>45</v>
      </c>
      <c r="D76" s="62" t="s">
        <v>60</v>
      </c>
      <c r="E76" s="62" t="s">
        <v>47</v>
      </c>
      <c r="F76" s="62"/>
      <c r="G76" s="62"/>
      <c r="H76" s="62"/>
      <c r="I76" s="63" t="s">
        <v>259</v>
      </c>
      <c r="J76" s="17" t="s">
        <v>147</v>
      </c>
      <c r="K76" s="17" t="s">
        <v>169</v>
      </c>
      <c r="L76" s="18" t="s">
        <v>63</v>
      </c>
      <c r="M76" s="18" t="s">
        <v>64</v>
      </c>
      <c r="N76" s="15">
        <v>41650.199999999997</v>
      </c>
      <c r="O76" s="15">
        <v>39645.1</v>
      </c>
      <c r="P76" s="15">
        <v>13990</v>
      </c>
      <c r="Q76" s="15">
        <v>4990</v>
      </c>
      <c r="R76" s="15">
        <v>4990</v>
      </c>
      <c r="S76" s="15">
        <v>4990</v>
      </c>
    </row>
    <row r="77" spans="1:19" s="23" customFormat="1" ht="409.6" x14ac:dyDescent="0.3">
      <c r="A77" s="16" t="s">
        <v>277</v>
      </c>
      <c r="B77" s="13">
        <v>1814</v>
      </c>
      <c r="C77" s="62"/>
      <c r="D77" s="62"/>
      <c r="E77" s="62"/>
      <c r="F77" s="62" t="s">
        <v>290</v>
      </c>
      <c r="G77" s="62" t="s">
        <v>292</v>
      </c>
      <c r="H77" s="62" t="s">
        <v>291</v>
      </c>
      <c r="I77" s="63" t="s">
        <v>334</v>
      </c>
      <c r="J77" s="17" t="s">
        <v>147</v>
      </c>
      <c r="K77" s="17" t="s">
        <v>169</v>
      </c>
      <c r="L77" s="18" t="s">
        <v>139</v>
      </c>
      <c r="M77" s="18" t="s">
        <v>146</v>
      </c>
      <c r="N77" s="15">
        <v>536.1</v>
      </c>
      <c r="O77" s="15">
        <v>536.1</v>
      </c>
      <c r="P77" s="15">
        <v>0</v>
      </c>
      <c r="Q77" s="15">
        <v>0</v>
      </c>
      <c r="R77" s="15">
        <v>0</v>
      </c>
      <c r="S77" s="15">
        <v>0</v>
      </c>
    </row>
    <row r="78" spans="1:19" ht="46.8" x14ac:dyDescent="0.3">
      <c r="A78" s="12" t="s">
        <v>31</v>
      </c>
      <c r="B78" s="13">
        <v>1900</v>
      </c>
      <c r="C78" s="61" t="s">
        <v>16</v>
      </c>
      <c r="D78" s="61" t="s">
        <v>16</v>
      </c>
      <c r="E78" s="61" t="s">
        <v>16</v>
      </c>
      <c r="F78" s="61" t="s">
        <v>16</v>
      </c>
      <c r="G78" s="61" t="s">
        <v>16</v>
      </c>
      <c r="H78" s="61" t="s">
        <v>16</v>
      </c>
      <c r="I78" s="61" t="s">
        <v>16</v>
      </c>
      <c r="J78" s="9" t="s">
        <v>16</v>
      </c>
      <c r="K78" s="9" t="s">
        <v>16</v>
      </c>
      <c r="L78" s="9" t="s">
        <v>16</v>
      </c>
      <c r="M78" s="9" t="s">
        <v>16</v>
      </c>
      <c r="N78" s="14">
        <f>N79+N80+N81+N82+N83</f>
        <v>5291.7000000000007</v>
      </c>
      <c r="O78" s="14">
        <f>O79+O80+O81+O82+O83</f>
        <v>5291.7000000000007</v>
      </c>
      <c r="P78" s="14">
        <f t="shared" ref="P78:S78" si="19">P79+P80+P81+P82+P83</f>
        <v>1835.3</v>
      </c>
      <c r="Q78" s="14">
        <f t="shared" si="19"/>
        <v>1754.1</v>
      </c>
      <c r="R78" s="14">
        <f t="shared" ref="R78" si="20">R79+R80+R81+R82+R83</f>
        <v>1818.5</v>
      </c>
      <c r="S78" s="14">
        <f t="shared" si="19"/>
        <v>1818.5</v>
      </c>
    </row>
    <row r="79" spans="1:19" s="19" customFormat="1" ht="181.2" customHeight="1" x14ac:dyDescent="0.3">
      <c r="A79" s="16" t="s">
        <v>260</v>
      </c>
      <c r="B79" s="12">
        <v>1902</v>
      </c>
      <c r="C79" s="62" t="s">
        <v>261</v>
      </c>
      <c r="D79" s="62" t="s">
        <v>262</v>
      </c>
      <c r="E79" s="62" t="s">
        <v>263</v>
      </c>
      <c r="F79" s="62"/>
      <c r="G79" s="62"/>
      <c r="H79" s="62"/>
      <c r="I79" s="63" t="s">
        <v>264</v>
      </c>
      <c r="J79" s="17" t="s">
        <v>147</v>
      </c>
      <c r="K79" s="17" t="s">
        <v>169</v>
      </c>
      <c r="L79" s="18" t="s">
        <v>265</v>
      </c>
      <c r="M79" s="18" t="s">
        <v>266</v>
      </c>
      <c r="N79" s="14">
        <v>1571.1</v>
      </c>
      <c r="O79" s="14">
        <v>1571.1</v>
      </c>
      <c r="P79" s="14">
        <v>1735.3</v>
      </c>
      <c r="Q79" s="14">
        <v>1754.1</v>
      </c>
      <c r="R79" s="14">
        <v>1818.5</v>
      </c>
      <c r="S79" s="14">
        <v>1818.5</v>
      </c>
    </row>
    <row r="80" spans="1:19" ht="167.4" customHeight="1" x14ac:dyDescent="0.3">
      <c r="A80" s="12" t="s">
        <v>132</v>
      </c>
      <c r="B80" s="13">
        <v>1904</v>
      </c>
      <c r="C80" s="62" t="s">
        <v>45</v>
      </c>
      <c r="D80" s="62" t="s">
        <v>295</v>
      </c>
      <c r="E80" s="62" t="s">
        <v>47</v>
      </c>
      <c r="F80" s="61"/>
      <c r="G80" s="61"/>
      <c r="H80" s="61"/>
      <c r="I80" s="63" t="s">
        <v>307</v>
      </c>
      <c r="J80" s="17" t="s">
        <v>147</v>
      </c>
      <c r="K80" s="17" t="s">
        <v>169</v>
      </c>
      <c r="L80" s="9">
        <v>1400</v>
      </c>
      <c r="M80" s="9">
        <v>1403</v>
      </c>
      <c r="N80" s="14">
        <v>1294.7</v>
      </c>
      <c r="O80" s="14">
        <v>1294.7</v>
      </c>
      <c r="P80" s="15">
        <v>0</v>
      </c>
      <c r="Q80" s="15">
        <v>0</v>
      </c>
      <c r="R80" s="15">
        <v>0</v>
      </c>
      <c r="S80" s="15">
        <v>0</v>
      </c>
    </row>
    <row r="81" spans="1:19" s="19" customFormat="1" ht="250.2" customHeight="1" x14ac:dyDescent="0.3">
      <c r="A81" s="16" t="s">
        <v>278</v>
      </c>
      <c r="B81" s="12">
        <v>1907</v>
      </c>
      <c r="C81" s="62" t="s">
        <v>45</v>
      </c>
      <c r="D81" s="62" t="s">
        <v>295</v>
      </c>
      <c r="E81" s="62" t="s">
        <v>47</v>
      </c>
      <c r="F81" s="62"/>
      <c r="G81" s="62"/>
      <c r="H81" s="62"/>
      <c r="I81" s="63" t="s">
        <v>306</v>
      </c>
      <c r="J81" s="17" t="s">
        <v>147</v>
      </c>
      <c r="K81" s="17" t="s">
        <v>169</v>
      </c>
      <c r="L81" s="18" t="s">
        <v>252</v>
      </c>
      <c r="M81" s="18" t="s">
        <v>324</v>
      </c>
      <c r="N81" s="14">
        <v>1425.9</v>
      </c>
      <c r="O81" s="14">
        <v>1425.9</v>
      </c>
      <c r="P81" s="15">
        <v>100</v>
      </c>
      <c r="Q81" s="15">
        <v>0</v>
      </c>
      <c r="R81" s="15">
        <v>0</v>
      </c>
      <c r="S81" s="15">
        <v>0</v>
      </c>
    </row>
    <row r="82" spans="1:19" s="19" customFormat="1" ht="409.6" x14ac:dyDescent="0.3">
      <c r="A82" s="16" t="s">
        <v>288</v>
      </c>
      <c r="B82" s="12">
        <v>1912</v>
      </c>
      <c r="C82" s="62"/>
      <c r="D82" s="62"/>
      <c r="E82" s="62"/>
      <c r="F82" s="62" t="s">
        <v>290</v>
      </c>
      <c r="G82" s="62" t="s">
        <v>292</v>
      </c>
      <c r="H82" s="62" t="s">
        <v>291</v>
      </c>
      <c r="I82" s="63" t="s">
        <v>305</v>
      </c>
      <c r="J82" s="17" t="s">
        <v>147</v>
      </c>
      <c r="K82" s="17" t="s">
        <v>169</v>
      </c>
      <c r="L82" s="18" t="s">
        <v>139</v>
      </c>
      <c r="M82" s="18" t="s">
        <v>146</v>
      </c>
      <c r="N82" s="15">
        <v>100</v>
      </c>
      <c r="O82" s="15">
        <v>100</v>
      </c>
      <c r="P82" s="15">
        <v>0</v>
      </c>
      <c r="Q82" s="15">
        <v>0</v>
      </c>
      <c r="R82" s="15">
        <v>0</v>
      </c>
      <c r="S82" s="15">
        <v>0</v>
      </c>
    </row>
    <row r="83" spans="1:19" ht="179.4" customHeight="1" x14ac:dyDescent="0.3">
      <c r="A83" s="12" t="s">
        <v>289</v>
      </c>
      <c r="B83" s="13">
        <v>1913</v>
      </c>
      <c r="C83" s="62" t="s">
        <v>45</v>
      </c>
      <c r="D83" s="62" t="s">
        <v>293</v>
      </c>
      <c r="E83" s="62" t="s">
        <v>47</v>
      </c>
      <c r="F83" s="61"/>
      <c r="G83" s="61"/>
      <c r="H83" s="61"/>
      <c r="I83" s="63" t="s">
        <v>304</v>
      </c>
      <c r="J83" s="17" t="s">
        <v>147</v>
      </c>
      <c r="K83" s="17" t="s">
        <v>169</v>
      </c>
      <c r="L83" s="73" t="s">
        <v>98</v>
      </c>
      <c r="M83" s="73" t="s">
        <v>99</v>
      </c>
      <c r="N83" s="15">
        <v>900</v>
      </c>
      <c r="O83" s="15">
        <v>900</v>
      </c>
      <c r="P83" s="15">
        <v>0</v>
      </c>
      <c r="Q83" s="15">
        <v>0</v>
      </c>
      <c r="R83" s="15">
        <v>0</v>
      </c>
      <c r="S83" s="15">
        <v>0</v>
      </c>
    </row>
    <row r="85" spans="1:19" ht="15.6" x14ac:dyDescent="0.3">
      <c r="A85" s="24"/>
      <c r="B85" s="24"/>
      <c r="C85" s="68"/>
      <c r="D85" s="68"/>
      <c r="E85" s="68"/>
      <c r="F85" s="68"/>
      <c r="G85" s="68"/>
      <c r="H85" s="68"/>
      <c r="I85" s="68"/>
      <c r="J85" s="24"/>
      <c r="K85" s="24"/>
      <c r="L85" s="24"/>
      <c r="M85" s="24"/>
      <c r="N85" s="24"/>
      <c r="O85" s="24"/>
      <c r="P85" s="24"/>
      <c r="Q85" s="24"/>
      <c r="R85" s="24"/>
      <c r="S85" s="24"/>
    </row>
    <row r="86" spans="1:19" ht="15.6" x14ac:dyDescent="0.3">
      <c r="A86" s="31" t="s">
        <v>25</v>
      </c>
      <c r="B86" s="31"/>
      <c r="C86" s="28" t="s">
        <v>269</v>
      </c>
      <c r="D86" s="69"/>
      <c r="E86" s="69"/>
      <c r="F86" s="69"/>
      <c r="G86" s="28"/>
      <c r="H86" s="68"/>
      <c r="I86" s="70"/>
      <c r="J86" s="25"/>
      <c r="K86" s="25"/>
      <c r="L86" s="24"/>
      <c r="M86" s="24"/>
      <c r="N86" s="25" t="s">
        <v>270</v>
      </c>
      <c r="O86" s="24"/>
      <c r="P86" s="24"/>
      <c r="Q86" s="24"/>
      <c r="R86" s="24"/>
      <c r="S86" s="24"/>
    </row>
    <row r="87" spans="1:19" ht="15.6" x14ac:dyDescent="0.3">
      <c r="A87" s="7"/>
      <c r="C87" s="26"/>
      <c r="E87" s="26" t="s">
        <v>40</v>
      </c>
      <c r="H87" s="59"/>
      <c r="I87" s="59"/>
      <c r="J87" s="27" t="s">
        <v>17</v>
      </c>
      <c r="K87" s="7"/>
      <c r="L87" s="7"/>
      <c r="M87" s="7"/>
      <c r="N87" s="7"/>
      <c r="O87" s="7"/>
      <c r="P87" s="7"/>
      <c r="Q87" s="7"/>
      <c r="R87" s="7"/>
      <c r="S87" s="7"/>
    </row>
    <row r="88" spans="1:19" ht="15.6" x14ac:dyDescent="0.3">
      <c r="A88" s="7"/>
      <c r="B88" s="7"/>
      <c r="C88" s="27"/>
      <c r="D88" s="27"/>
      <c r="E88" s="27"/>
      <c r="F88" s="27"/>
      <c r="G88" s="68"/>
      <c r="H88" s="68"/>
      <c r="I88" s="59"/>
      <c r="J88" s="7"/>
      <c r="K88" s="7"/>
      <c r="L88" s="7"/>
      <c r="M88" s="7"/>
      <c r="N88" s="7"/>
      <c r="O88" s="7"/>
      <c r="P88" s="7"/>
      <c r="Q88" s="7"/>
      <c r="R88" s="7"/>
      <c r="S88" s="7"/>
    </row>
    <row r="89" spans="1:19" ht="15.6" x14ac:dyDescent="0.3">
      <c r="A89" s="40" t="s">
        <v>20</v>
      </c>
      <c r="B89" s="40"/>
      <c r="C89" s="28"/>
      <c r="D89" s="28"/>
      <c r="E89" s="28"/>
      <c r="F89" s="28"/>
      <c r="G89" s="28"/>
      <c r="H89" s="68"/>
      <c r="I89" s="70"/>
      <c r="J89" s="25"/>
      <c r="K89" s="25"/>
      <c r="L89" s="24"/>
      <c r="M89" s="24"/>
      <c r="N89" s="25" t="s">
        <v>267</v>
      </c>
      <c r="O89" s="24"/>
      <c r="P89" s="24"/>
      <c r="Q89" s="7"/>
      <c r="R89" s="7"/>
      <c r="S89" s="7"/>
    </row>
    <row r="90" spans="1:19" ht="15.6" x14ac:dyDescent="0.3">
      <c r="A90" s="7"/>
      <c r="B90" s="7"/>
      <c r="C90" s="26"/>
      <c r="D90" s="71"/>
      <c r="E90" s="28"/>
      <c r="F90" s="71"/>
      <c r="H90" s="59"/>
      <c r="I90" s="59"/>
      <c r="J90" s="27" t="s">
        <v>17</v>
      </c>
      <c r="K90" s="7"/>
      <c r="L90" s="7"/>
      <c r="M90" s="7"/>
      <c r="N90" s="7"/>
      <c r="O90" s="7"/>
      <c r="P90" s="7"/>
      <c r="Q90" s="7"/>
      <c r="R90" s="7"/>
      <c r="S90" s="7"/>
    </row>
    <row r="91" spans="1:19" ht="15.6" x14ac:dyDescent="0.3">
      <c r="A91" s="7"/>
      <c r="B91" s="7"/>
      <c r="C91" s="27"/>
      <c r="D91" s="27"/>
      <c r="E91" s="27"/>
      <c r="F91" s="27"/>
      <c r="G91" s="68"/>
      <c r="H91" s="68"/>
      <c r="I91" s="59"/>
      <c r="J91" s="7"/>
      <c r="K91" s="7"/>
      <c r="L91" s="7"/>
      <c r="M91" s="7"/>
      <c r="N91" s="7"/>
      <c r="O91" s="7"/>
      <c r="P91" s="7"/>
      <c r="Q91" s="7"/>
      <c r="R91" s="7"/>
      <c r="S91" s="7"/>
    </row>
    <row r="92" spans="1:19" ht="15.6" x14ac:dyDescent="0.3">
      <c r="A92" s="7" t="s">
        <v>19</v>
      </c>
      <c r="B92" s="7"/>
      <c r="C92" s="28"/>
      <c r="D92" s="28"/>
      <c r="E92" s="28"/>
      <c r="F92" s="28"/>
      <c r="G92" s="28"/>
      <c r="H92" s="68"/>
      <c r="I92" s="70"/>
      <c r="J92" s="25"/>
      <c r="K92" s="25"/>
      <c r="L92" s="24"/>
      <c r="M92" s="24"/>
      <c r="N92" s="25" t="s">
        <v>268</v>
      </c>
      <c r="O92" s="24"/>
      <c r="P92" s="24"/>
      <c r="Q92" s="7"/>
      <c r="R92" s="7"/>
      <c r="S92" s="7"/>
    </row>
    <row r="93" spans="1:19" ht="15.6" x14ac:dyDescent="0.3">
      <c r="A93" s="7"/>
      <c r="B93" s="7"/>
      <c r="C93" s="26"/>
      <c r="D93" s="71"/>
      <c r="E93" s="28"/>
      <c r="F93" s="71"/>
      <c r="H93" s="59"/>
      <c r="I93" s="59"/>
      <c r="J93" s="27" t="s">
        <v>17</v>
      </c>
      <c r="K93" s="7"/>
      <c r="L93" s="7"/>
      <c r="M93" s="7"/>
      <c r="N93" s="7"/>
      <c r="O93" s="7"/>
      <c r="P93" s="7"/>
      <c r="Q93" s="7"/>
      <c r="R93" s="7"/>
      <c r="S93" s="7"/>
    </row>
    <row r="94" spans="1:19" ht="15.6" x14ac:dyDescent="0.3">
      <c r="A94" s="7"/>
      <c r="B94" s="7"/>
      <c r="C94" s="27"/>
      <c r="D94" s="27"/>
      <c r="E94" s="27"/>
      <c r="F94" s="27"/>
      <c r="G94" s="68"/>
      <c r="H94" s="68"/>
      <c r="I94" s="59"/>
      <c r="J94" s="7"/>
      <c r="K94" s="7"/>
      <c r="L94" s="7"/>
      <c r="M94" s="7"/>
      <c r="N94" s="7"/>
      <c r="O94" s="7"/>
      <c r="P94" s="7"/>
      <c r="Q94" s="7"/>
      <c r="R94" s="7"/>
      <c r="S94" s="7"/>
    </row>
    <row r="95" spans="1:19" ht="15.6" x14ac:dyDescent="0.3">
      <c r="A95" s="41" t="s">
        <v>18</v>
      </c>
      <c r="B95" s="41"/>
      <c r="C95" s="28"/>
      <c r="D95" s="69"/>
      <c r="E95" s="69"/>
      <c r="F95" s="69"/>
      <c r="G95" s="28"/>
      <c r="H95" s="68"/>
      <c r="I95" s="72" t="s">
        <v>294</v>
      </c>
      <c r="J95" s="25"/>
      <c r="K95" s="25"/>
      <c r="L95" s="24"/>
      <c r="M95" s="24"/>
      <c r="N95" s="25"/>
      <c r="O95" s="24"/>
      <c r="P95" s="24"/>
      <c r="Q95" s="7"/>
      <c r="R95" s="7"/>
      <c r="S95" s="7"/>
    </row>
    <row r="96" spans="1:19" ht="15.6" x14ac:dyDescent="0.3">
      <c r="A96" s="7"/>
      <c r="B96" s="7"/>
      <c r="C96" s="26"/>
      <c r="E96" s="26" t="s">
        <v>40</v>
      </c>
      <c r="H96" s="59"/>
      <c r="I96" s="59"/>
      <c r="J96" s="27" t="s">
        <v>42</v>
      </c>
      <c r="K96" s="7"/>
      <c r="L96" s="7"/>
      <c r="M96" s="7"/>
      <c r="N96" s="7"/>
      <c r="O96" s="7"/>
      <c r="P96" s="7"/>
      <c r="Q96" s="7"/>
      <c r="R96" s="7"/>
      <c r="S96" s="7"/>
    </row>
    <row r="97" spans="1:19" ht="15.6" x14ac:dyDescent="0.3">
      <c r="A97" s="7"/>
      <c r="B97" s="7"/>
      <c r="C97" s="59"/>
      <c r="D97" s="59"/>
      <c r="E97" s="59"/>
      <c r="F97" s="59"/>
      <c r="G97" s="59"/>
      <c r="H97" s="59"/>
      <c r="I97" s="59"/>
      <c r="J97" s="7"/>
      <c r="K97" s="7"/>
      <c r="L97" s="7"/>
      <c r="M97" s="7"/>
      <c r="N97" s="7"/>
      <c r="O97" s="7"/>
      <c r="P97" s="7"/>
      <c r="Q97" s="7"/>
      <c r="R97" s="7"/>
      <c r="S97" s="7"/>
    </row>
    <row r="98" spans="1:19" ht="15.6" x14ac:dyDescent="0.3">
      <c r="A98" s="7" t="s">
        <v>41</v>
      </c>
      <c r="B98" s="7"/>
      <c r="C98" s="59"/>
      <c r="D98" s="59"/>
      <c r="E98" s="59"/>
      <c r="F98" s="59"/>
      <c r="G98" s="59"/>
      <c r="H98" s="59"/>
      <c r="I98" s="59"/>
      <c r="J98" s="7"/>
      <c r="K98" s="7"/>
      <c r="L98" s="7"/>
      <c r="M98" s="7"/>
      <c r="N98" s="7"/>
      <c r="O98" s="7"/>
      <c r="P98" s="7"/>
      <c r="Q98" s="7"/>
      <c r="R98" s="7"/>
      <c r="S98" s="7"/>
    </row>
    <row r="99" spans="1:19" ht="15.6" x14ac:dyDescent="0.3">
      <c r="A99" s="7"/>
      <c r="B99" s="7"/>
      <c r="C99" s="59"/>
      <c r="D99" s="59"/>
      <c r="E99" s="59"/>
      <c r="F99" s="59"/>
      <c r="G99" s="59"/>
      <c r="H99" s="59"/>
      <c r="I99" s="59"/>
      <c r="J99" s="7"/>
      <c r="K99" s="7"/>
      <c r="L99" s="7"/>
      <c r="M99" s="7"/>
      <c r="N99" s="7"/>
      <c r="O99" s="7"/>
      <c r="P99" s="7"/>
      <c r="Q99" s="7"/>
      <c r="R99" s="7"/>
      <c r="S99" s="7"/>
    </row>
  </sheetData>
  <mergeCells count="17">
    <mergeCell ref="A89:B89"/>
    <mergeCell ref="A95:B95"/>
    <mergeCell ref="C3:M3"/>
    <mergeCell ref="E4:L4"/>
    <mergeCell ref="A9:A11"/>
    <mergeCell ref="B9:B11"/>
    <mergeCell ref="C9:K9"/>
    <mergeCell ref="L9:M10"/>
    <mergeCell ref="C10:E10"/>
    <mergeCell ref="F10:H10"/>
    <mergeCell ref="I10:K10"/>
    <mergeCell ref="A86:B86"/>
    <mergeCell ref="P10:P11"/>
    <mergeCell ref="N10:O10"/>
    <mergeCell ref="N9:S9"/>
    <mergeCell ref="Q10:Q11"/>
    <mergeCell ref="R10:S10"/>
  </mergeCells>
  <pageMargins left="0.70866141732283472" right="0.51181102362204722" top="0.55118110236220474" bottom="0.55118110236220474" header="0.31496062992125984"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МР</vt:lpstr>
      <vt:lpstr>МР!Заголовки_для_печати</vt:lpstr>
      <vt:lpstr>МР!Область_печати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Юмагулова Фирая Анасовна</dc:creator>
  <cp:lastModifiedBy>Тагирова Гузель</cp:lastModifiedBy>
  <cp:lastPrinted>2018-04-25T05:55:49Z</cp:lastPrinted>
  <dcterms:created xsi:type="dcterms:W3CDTF">2016-02-09T04:48:16Z</dcterms:created>
  <dcterms:modified xsi:type="dcterms:W3CDTF">2018-04-25T05:56:50Z</dcterms:modified>
</cp:coreProperties>
</file>