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NetSpeakerphone\Received Files\Ольга\"/>
    </mc:Choice>
  </mc:AlternateContent>
  <bookViews>
    <workbookView xWindow="0" yWindow="0" windowWidth="28800" windowHeight="1222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E15" i="2"/>
  <c r="F13" i="2"/>
  <c r="E13" i="2"/>
  <c r="F10" i="2"/>
  <c r="E10" i="2"/>
  <c r="F6" i="2"/>
  <c r="E6" i="2"/>
  <c r="F5" i="2"/>
  <c r="E5" i="2"/>
  <c r="L16" i="1" l="1"/>
  <c r="M16" i="1" s="1"/>
  <c r="J16" i="1"/>
  <c r="L14" i="1"/>
  <c r="M14" i="1" s="1"/>
  <c r="J14" i="1"/>
  <c r="K14" i="1" s="1"/>
  <c r="L11" i="1"/>
  <c r="J11" i="1"/>
  <c r="L7" i="1"/>
  <c r="J7" i="1"/>
  <c r="L6" i="1"/>
  <c r="J6" i="1"/>
  <c r="M15" i="1"/>
  <c r="M13" i="1"/>
  <c r="M12" i="1"/>
  <c r="M11" i="1"/>
  <c r="M10" i="1"/>
  <c r="M9" i="1"/>
  <c r="M8" i="1"/>
  <c r="M7" i="1"/>
  <c r="M6" i="1"/>
  <c r="M5" i="1"/>
  <c r="M4" i="1"/>
  <c r="M3" i="1"/>
  <c r="K16" i="1"/>
  <c r="K15" i="1"/>
  <c r="K13" i="1"/>
  <c r="K12" i="1"/>
  <c r="K11" i="1"/>
  <c r="K10" i="1"/>
  <c r="K9" i="1"/>
  <c r="K8" i="1"/>
  <c r="K7" i="1"/>
  <c r="K6" i="1"/>
  <c r="K5" i="1"/>
  <c r="K4" i="1"/>
  <c r="K3" i="1"/>
  <c r="I16" i="1"/>
  <c r="I4" i="1"/>
  <c r="I15" i="1"/>
  <c r="I14" i="1"/>
  <c r="I13" i="1"/>
  <c r="I12" i="1"/>
  <c r="I11" i="1"/>
  <c r="I10" i="1"/>
  <c r="I9" i="1"/>
  <c r="I8" i="1"/>
  <c r="I7" i="1"/>
  <c r="I6" i="1"/>
  <c r="I5" i="1"/>
  <c r="I3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<sst xmlns="http://schemas.openxmlformats.org/spreadsheetml/2006/main" count="72" uniqueCount="47">
  <si>
    <t>Вид дохода</t>
  </si>
  <si>
    <t>НАЛОГОВЫЕ И НЕНАЛОГОВЫЕ ДОХОДЫ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</si>
  <si>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</si>
  <si>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</si>
  <si>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</si>
  <si>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</si>
  <si>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</si>
  <si>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</si>
  <si>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</si>
  <si>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</si>
  <si>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</si>
  <si>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НАЛОГ НА ДОХОДЫ ФИЗИЧЕСКИХ ЛИЦ</t>
  </si>
  <si>
    <t>АКЦИЗЫ</t>
  </si>
  <si>
    <t xml:space="preserve">ЗАДОЛЖЕННОСТЬ И ПЕРЕРАСЧЕТЫ ПО ОТМЕНЕННЫМ НАЛОГАМ, </t>
  </si>
  <si>
    <t>ДОХОДЫ ОТ ИСПОЛЬЗОВАНИЯ ИМУЩЕСТВА</t>
  </si>
  <si>
    <t>Удельный вес в общей сумме налоговых и неналоговых доходов</t>
  </si>
  <si>
    <t>Поступило, тыс.руб.</t>
  </si>
  <si>
    <t>Поступило. тыс.руб.</t>
  </si>
  <si>
    <t>381233.94</t>
  </si>
  <si>
    <t>363781.83</t>
  </si>
  <si>
    <t>21167.22</t>
  </si>
  <si>
    <t>27280.07</t>
  </si>
  <si>
    <t>95690.62</t>
  </si>
  <si>
    <t>111254.69</t>
  </si>
  <si>
    <t>39405.69</t>
  </si>
  <si>
    <t>43172.32</t>
  </si>
  <si>
    <t>НАЛОГИ. СБОРЫ И РЕГУЛЯРНЫЕ ПЛАТЕЖИ ЗА ПОЛЬЗОВАНИЕ ПРИРОДНЫМИ РЕСУРСАМИ</t>
  </si>
  <si>
    <t>3006.35</t>
  </si>
  <si>
    <t>3317.21</t>
  </si>
  <si>
    <t>7635.48</t>
  </si>
  <si>
    <t>12698.4</t>
  </si>
  <si>
    <t xml:space="preserve">ЗАДОЛЖЕННОСТЬ И ПЕРЕРАСЧЕТЫ ПО ОТМЕНЕННЫМ НАЛОГАМ. </t>
  </si>
  <si>
    <t>102.53</t>
  </si>
  <si>
    <t>-7.04</t>
  </si>
  <si>
    <t>82698.72</t>
  </si>
  <si>
    <t>89728.55</t>
  </si>
  <si>
    <t>4476.38</t>
  </si>
  <si>
    <t>1536.43</t>
  </si>
  <si>
    <t>829.59</t>
  </si>
  <si>
    <t>1174.69</t>
  </si>
  <si>
    <t>25895.31</t>
  </si>
  <si>
    <t>22040.92</t>
  </si>
  <si>
    <t>ШТРАФЫ. САНКЦИИ. ВОЗМЕЩЕНИЕ УЩЕРБА</t>
  </si>
  <si>
    <t>5125.39</t>
  </si>
  <si>
    <t>6118.49</t>
  </si>
  <si>
    <t>2427.31</t>
  </si>
  <si>
    <t>1887.92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</si>
</sst>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3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5" fontId="0" fillId="0" borderId="0" xfId="0" applyNumberFormat="1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165" fontId="0" fillId="0" borderId="1" xfId="0" applyNumberFormat="1" applyBorder="1"/>
    <xf numFmtId="164" fontId="0" fillId="0" borderId="1" xfId="1" applyNumberFormat="1" applyFont="1" applyBorder="1"/>
    <xf numFmtId="0" fontId="0" fillId="0" borderId="1" xfId="0" applyBorder="1" applyAlignment="1">
      <alignment horizontal="center" vertical="top" wrapText="1"/>
    </xf>
    <xf numFmtId="0" fontId="2" fillId="0" borderId="1" xfId="0" applyFont="1" applyBorder="1"/>
    <xf numFmtId="165" fontId="2" fillId="0" borderId="1" xfId="0" applyNumberFormat="1" applyFont="1" applyBorder="1"/>
    <xf numFmtId="164" fontId="2" fillId="0" borderId="1" xfId="1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sqref="A1:M16"/>
    </sheetView>
  </sheetViews>
  <sheetFormatPr defaultRowHeight="12.75" x14ac:dyDescent="0.2"/>
  <cols>
    <col min="1" max="1" width="78.140625" customWidth="1"/>
    <col min="2" max="3" width="14.42578125" hidden="1" customWidth="1"/>
    <col min="4" max="13" width="14.42578125" customWidth="1"/>
  </cols>
  <sheetData>
    <row r="1" spans="1:13" x14ac:dyDescent="0.2">
      <c r="A1" s="3"/>
      <c r="B1" s="13">
        <v>2013</v>
      </c>
      <c r="C1" s="13"/>
      <c r="D1" s="13">
        <v>2014</v>
      </c>
      <c r="E1" s="13"/>
      <c r="F1" s="13">
        <v>2015</v>
      </c>
      <c r="G1" s="13"/>
      <c r="H1" s="13">
        <v>2016</v>
      </c>
      <c r="I1" s="13"/>
      <c r="J1" s="13">
        <v>2017</v>
      </c>
      <c r="K1" s="13"/>
      <c r="L1" s="13">
        <v>2018</v>
      </c>
      <c r="M1" s="13"/>
    </row>
    <row r="2" spans="1:13" s="2" customFormat="1" ht="76.5" x14ac:dyDescent="0.2">
      <c r="A2" s="4" t="s">
        <v>0</v>
      </c>
      <c r="B2" s="7" t="s">
        <v>16</v>
      </c>
      <c r="C2" s="7" t="s">
        <v>15</v>
      </c>
      <c r="D2" s="7" t="s">
        <v>16</v>
      </c>
      <c r="E2" s="7" t="s">
        <v>15</v>
      </c>
      <c r="F2" s="7" t="s">
        <v>16</v>
      </c>
      <c r="G2" s="7" t="s">
        <v>15</v>
      </c>
      <c r="H2" s="7" t="s">
        <v>16</v>
      </c>
      <c r="I2" s="7" t="s">
        <v>15</v>
      </c>
      <c r="J2" s="7" t="s">
        <v>16</v>
      </c>
      <c r="K2" s="7" t="s">
        <v>15</v>
      </c>
      <c r="L2" s="7" t="s">
        <v>16</v>
      </c>
      <c r="M2" s="7" t="s">
        <v>15</v>
      </c>
    </row>
    <row r="3" spans="1:13" s="11" customFormat="1" x14ac:dyDescent="0.2">
      <c r="A3" s="8" t="s">
        <v>1</v>
      </c>
      <c r="B3" s="9">
        <v>686098.32</v>
      </c>
      <c r="C3" s="10">
        <f>B3/B3</f>
        <v>1</v>
      </c>
      <c r="D3" s="9">
        <v>669694.53</v>
      </c>
      <c r="E3" s="10">
        <f>D3/D3</f>
        <v>1</v>
      </c>
      <c r="F3" s="9">
        <v>683984.46</v>
      </c>
      <c r="G3" s="10">
        <f>F3/F3</f>
        <v>1</v>
      </c>
      <c r="H3" s="9">
        <v>611000</v>
      </c>
      <c r="I3" s="10">
        <f>H3/H3</f>
        <v>1</v>
      </c>
      <c r="J3" s="9">
        <v>661523</v>
      </c>
      <c r="K3" s="10">
        <f>J3/J3</f>
        <v>1</v>
      </c>
      <c r="L3" s="9">
        <v>683342</v>
      </c>
      <c r="M3" s="10">
        <f>L3/L3</f>
        <v>1</v>
      </c>
    </row>
    <row r="4" spans="1:13" x14ac:dyDescent="0.2">
      <c r="A4" s="3" t="s">
        <v>11</v>
      </c>
      <c r="B4" s="5">
        <v>433891.91</v>
      </c>
      <c r="C4" s="6">
        <f>B4/B3</f>
        <v>0.63240485707646099</v>
      </c>
      <c r="D4" s="5">
        <v>381233.94</v>
      </c>
      <c r="E4" s="6">
        <f>D4/D3</f>
        <v>0.56926542314747586</v>
      </c>
      <c r="F4" s="5">
        <v>363781.83</v>
      </c>
      <c r="G4" s="6">
        <f>F4/F3</f>
        <v>0.53185686411647426</v>
      </c>
      <c r="H4" s="5">
        <v>375580</v>
      </c>
      <c r="I4" s="6">
        <f>H4/H3</f>
        <v>0.6146972176759411</v>
      </c>
      <c r="J4" s="5">
        <v>404118</v>
      </c>
      <c r="K4" s="6">
        <f>J4/J3</f>
        <v>0.61089032429711443</v>
      </c>
      <c r="L4" s="5">
        <v>435391</v>
      </c>
      <c r="M4" s="6">
        <f>L4/L3</f>
        <v>0.63714948005537486</v>
      </c>
    </row>
    <row r="5" spans="1:13" x14ac:dyDescent="0.2">
      <c r="A5" s="3" t="s">
        <v>12</v>
      </c>
      <c r="B5" s="5">
        <v>0</v>
      </c>
      <c r="C5" s="6">
        <f>B5/B4</f>
        <v>0</v>
      </c>
      <c r="D5" s="5">
        <v>21167.22</v>
      </c>
      <c r="E5" s="6">
        <f>D5/D4</f>
        <v>5.5522915929258558E-2</v>
      </c>
      <c r="F5" s="5">
        <v>27280.07</v>
      </c>
      <c r="G5" s="6">
        <f>F5/F4</f>
        <v>7.4990193985224607E-2</v>
      </c>
      <c r="H5" s="5">
        <v>17664</v>
      </c>
      <c r="I5" s="6">
        <f>H5/H4</f>
        <v>4.7031258320464349E-2</v>
      </c>
      <c r="J5" s="5">
        <v>14406</v>
      </c>
      <c r="K5" s="6">
        <f>J5/J4</f>
        <v>3.5648003800870041E-2</v>
      </c>
      <c r="L5" s="5">
        <v>14842</v>
      </c>
      <c r="M5" s="6">
        <f>L5/L4</f>
        <v>3.4088899403065288E-2</v>
      </c>
    </row>
    <row r="6" spans="1:13" x14ac:dyDescent="0.2">
      <c r="A6" s="3" t="s">
        <v>2</v>
      </c>
      <c r="B6" s="5">
        <v>95550.24</v>
      </c>
      <c r="C6" s="6">
        <f>B6/B3</f>
        <v>0.1392661040184445</v>
      </c>
      <c r="D6" s="5">
        <v>95690.62</v>
      </c>
      <c r="E6" s="6">
        <f>D6/D3</f>
        <v>0.14288696668912615</v>
      </c>
      <c r="F6" s="5">
        <v>111254.69</v>
      </c>
      <c r="G6" s="6">
        <f>F6/F3</f>
        <v>0.16265675100279325</v>
      </c>
      <c r="H6" s="5">
        <v>96258</v>
      </c>
      <c r="I6" s="6">
        <f>H6/H3</f>
        <v>0.1575417348608838</v>
      </c>
      <c r="J6" s="5">
        <f>58742+2550+2072+37200</f>
        <v>100564</v>
      </c>
      <c r="K6" s="6">
        <f>J6/J3</f>
        <v>0.15201890183712433</v>
      </c>
      <c r="L6" s="5">
        <f>37200+2170+2600+61204</f>
        <v>103174</v>
      </c>
      <c r="M6" s="6">
        <f>L6/L3</f>
        <v>0.15098442653898048</v>
      </c>
    </row>
    <row r="7" spans="1:13" x14ac:dyDescent="0.2">
      <c r="A7" s="3" t="s">
        <v>3</v>
      </c>
      <c r="B7" s="5">
        <v>32470.880000000001</v>
      </c>
      <c r="C7" s="6">
        <f>B7/B3</f>
        <v>4.7326861258019118E-2</v>
      </c>
      <c r="D7" s="5">
        <v>39405.69</v>
      </c>
      <c r="E7" s="6">
        <f>D7/D3</f>
        <v>5.8841289923631301E-2</v>
      </c>
      <c r="F7" s="5">
        <v>43172.32</v>
      </c>
      <c r="G7" s="6">
        <f>F7/F3</f>
        <v>6.311886091681089E-2</v>
      </c>
      <c r="H7" s="5">
        <v>34941</v>
      </c>
      <c r="I7" s="6">
        <f>H7/H3</f>
        <v>5.7186579378068737E-2</v>
      </c>
      <c r="J7" s="5">
        <f>8436+27465</f>
        <v>35901</v>
      </c>
      <c r="K7" s="6">
        <f>J7/J3</f>
        <v>5.4270221897046667E-2</v>
      </c>
      <c r="L7" s="5">
        <f>8689+28132</f>
        <v>36821</v>
      </c>
      <c r="M7" s="6">
        <f>L7/L3</f>
        <v>5.3883706840791287E-2</v>
      </c>
    </row>
    <row r="8" spans="1:13" x14ac:dyDescent="0.2">
      <c r="A8" s="3" t="s">
        <v>4</v>
      </c>
      <c r="B8" s="5">
        <v>3278.46</v>
      </c>
      <c r="C8" s="6">
        <f>B8/B3</f>
        <v>4.7784113507230276E-3</v>
      </c>
      <c r="D8" s="5">
        <v>3006.35</v>
      </c>
      <c r="E8" s="6">
        <f>D8/D3</f>
        <v>4.4891362633647314E-3</v>
      </c>
      <c r="F8" s="5">
        <v>3317.21</v>
      </c>
      <c r="G8" s="6">
        <f>F8/F3</f>
        <v>4.8498324070111185E-3</v>
      </c>
      <c r="H8" s="5">
        <v>1900</v>
      </c>
      <c r="I8" s="6">
        <f>H8/H3</f>
        <v>3.1096563011456628E-3</v>
      </c>
      <c r="J8" s="5">
        <v>1900</v>
      </c>
      <c r="K8" s="6">
        <f>J8/J3</f>
        <v>2.8721601516500561E-3</v>
      </c>
      <c r="L8" s="5">
        <v>1900</v>
      </c>
      <c r="M8" s="6">
        <f>L8/L3</f>
        <v>2.780452540601924E-3</v>
      </c>
    </row>
    <row r="9" spans="1:13" x14ac:dyDescent="0.2">
      <c r="A9" s="3" t="s">
        <v>5</v>
      </c>
      <c r="B9" s="5">
        <v>5277.81</v>
      </c>
      <c r="C9" s="6">
        <f>B9/B3</f>
        <v>7.6924980664578816E-3</v>
      </c>
      <c r="D9" s="5">
        <v>7635.48</v>
      </c>
      <c r="E9" s="6">
        <f>D9/D3</f>
        <v>1.1401437010393379E-2</v>
      </c>
      <c r="F9" s="5">
        <v>12698.4</v>
      </c>
      <c r="G9" s="6">
        <f>F9/F3</f>
        <v>1.8565334072063566E-2</v>
      </c>
      <c r="H9" s="5">
        <v>7089</v>
      </c>
      <c r="I9" s="6">
        <f>H9/H3</f>
        <v>1.1602291325695581E-2</v>
      </c>
      <c r="J9" s="5">
        <v>7089</v>
      </c>
      <c r="K9" s="6">
        <f>J9/J3</f>
        <v>1.071618069213013E-2</v>
      </c>
      <c r="L9" s="5">
        <v>7089</v>
      </c>
      <c r="M9" s="6">
        <f>L9/L3</f>
        <v>1.037401476859318E-2</v>
      </c>
    </row>
    <row r="10" spans="1:13" x14ac:dyDescent="0.2">
      <c r="A10" s="3" t="s">
        <v>13</v>
      </c>
      <c r="B10" s="5">
        <v>20.45</v>
      </c>
      <c r="C10" s="6">
        <f>B10/B3</f>
        <v>2.9806223691088475E-5</v>
      </c>
      <c r="D10" s="5">
        <v>102.53</v>
      </c>
      <c r="E10" s="6">
        <f>D10/D3</f>
        <v>1.5309965276258118E-4</v>
      </c>
      <c r="F10" s="5">
        <v>-7.04</v>
      </c>
      <c r="G10" s="6">
        <f>F10/F3</f>
        <v>-1.0292631502183544E-5</v>
      </c>
      <c r="H10" s="5">
        <v>0</v>
      </c>
      <c r="I10" s="6">
        <f>H10/H3</f>
        <v>0</v>
      </c>
      <c r="J10" s="5">
        <v>0</v>
      </c>
      <c r="K10" s="6">
        <f>J10/J3</f>
        <v>0</v>
      </c>
      <c r="L10" s="5">
        <v>0</v>
      </c>
      <c r="M10" s="6">
        <f>L10/L3</f>
        <v>0</v>
      </c>
    </row>
    <row r="11" spans="1:13" x14ac:dyDescent="0.2">
      <c r="A11" s="3" t="s">
        <v>14</v>
      </c>
      <c r="B11" s="5">
        <v>77576.37</v>
      </c>
      <c r="C11" s="6">
        <f>B11/B3</f>
        <v>0.11306888202262323</v>
      </c>
      <c r="D11" s="5">
        <v>82698.720000000001</v>
      </c>
      <c r="E11" s="6">
        <f>D11/D3</f>
        <v>0.12348722633287747</v>
      </c>
      <c r="F11" s="5">
        <v>89728.55</v>
      </c>
      <c r="G11" s="6">
        <f>F11/F3</f>
        <v>0.13118507107603</v>
      </c>
      <c r="H11" s="5">
        <v>61274</v>
      </c>
      <c r="I11" s="6">
        <f>H11/H3</f>
        <v>0.1002847790507365</v>
      </c>
      <c r="J11" s="5">
        <f>60860+718</f>
        <v>61578</v>
      </c>
      <c r="K11" s="6">
        <f>J11/J3</f>
        <v>9.3085198851740603E-2</v>
      </c>
      <c r="L11" s="5">
        <f>60995+718</f>
        <v>61713</v>
      </c>
      <c r="M11" s="6">
        <f>L11/L3</f>
        <v>9.0310561914824491E-2</v>
      </c>
    </row>
    <row r="12" spans="1:13" x14ac:dyDescent="0.2">
      <c r="A12" s="3" t="s">
        <v>6</v>
      </c>
      <c r="B12" s="5">
        <v>13411.81</v>
      </c>
      <c r="C12" s="6">
        <f>B12/B3</f>
        <v>1.9547941758551457E-2</v>
      </c>
      <c r="D12" s="5">
        <v>4476.38</v>
      </c>
      <c r="E12" s="6">
        <f>D12/D3</f>
        <v>6.6842116808091588E-3</v>
      </c>
      <c r="F12" s="5">
        <v>1536.43</v>
      </c>
      <c r="G12" s="6">
        <f>F12/F3</f>
        <v>2.2462937242755487E-3</v>
      </c>
      <c r="H12" s="5">
        <v>579</v>
      </c>
      <c r="I12" s="6">
        <f>H12/H3</f>
        <v>9.4762684124386257E-4</v>
      </c>
      <c r="J12" s="5">
        <v>2316</v>
      </c>
      <c r="K12" s="6">
        <f>J12/J3</f>
        <v>3.5010120585376473E-3</v>
      </c>
      <c r="L12" s="5">
        <v>2415</v>
      </c>
      <c r="M12" s="6">
        <f>L12/L3</f>
        <v>3.5341015187124454E-3</v>
      </c>
    </row>
    <row r="13" spans="1:13" x14ac:dyDescent="0.2">
      <c r="A13" s="3" t="s">
        <v>7</v>
      </c>
      <c r="B13" s="5">
        <v>796.42</v>
      </c>
      <c r="C13" s="6">
        <f>B13/B3</f>
        <v>1.1607957296849232E-3</v>
      </c>
      <c r="D13" s="5">
        <v>829.59</v>
      </c>
      <c r="E13" s="6">
        <f>D13/D3</f>
        <v>1.2387588114240683E-3</v>
      </c>
      <c r="F13" s="5">
        <v>1174.69</v>
      </c>
      <c r="G13" s="6">
        <f>F13/F3</f>
        <v>1.7174220595596575E-3</v>
      </c>
      <c r="H13" s="5">
        <v>752</v>
      </c>
      <c r="I13" s="6">
        <f>H13/H3</f>
        <v>1.2307692307692308E-3</v>
      </c>
      <c r="J13" s="5">
        <v>752</v>
      </c>
      <c r="K13" s="6">
        <f>J13/J3</f>
        <v>1.1367707547583379E-3</v>
      </c>
      <c r="L13" s="5">
        <v>752</v>
      </c>
      <c r="M13" s="6">
        <f>L13/L3</f>
        <v>1.1004738476487615E-3</v>
      </c>
    </row>
    <row r="14" spans="1:13" x14ac:dyDescent="0.2">
      <c r="A14" s="3" t="s">
        <v>8</v>
      </c>
      <c r="B14" s="5">
        <v>18038.95</v>
      </c>
      <c r="C14" s="6">
        <f>B14/B3</f>
        <v>2.62920772054944E-2</v>
      </c>
      <c r="D14" s="5">
        <v>25895.31</v>
      </c>
      <c r="E14" s="6">
        <f>D14/D3</f>
        <v>3.8667345841991572E-2</v>
      </c>
      <c r="F14" s="5">
        <v>22040.92</v>
      </c>
      <c r="G14" s="6">
        <f>F14/F3</f>
        <v>3.2224299364930015E-2</v>
      </c>
      <c r="H14" s="5">
        <v>11343</v>
      </c>
      <c r="I14" s="6">
        <f>H14/H3</f>
        <v>1.8564648117839606E-2</v>
      </c>
      <c r="J14" s="5">
        <f>4200+6000</f>
        <v>10200</v>
      </c>
      <c r="K14" s="6">
        <f>J14/J3</f>
        <v>1.5418965024647669E-2</v>
      </c>
      <c r="L14" s="5">
        <f>4200+5500</f>
        <v>9700</v>
      </c>
      <c r="M14" s="6">
        <f>L14/L3</f>
        <v>1.4194941917809822E-2</v>
      </c>
    </row>
    <row r="15" spans="1:13" x14ac:dyDescent="0.2">
      <c r="A15" s="3" t="s">
        <v>9</v>
      </c>
      <c r="B15" s="5">
        <v>4027.86</v>
      </c>
      <c r="C15" s="6">
        <f>B15/B3</f>
        <v>5.8706746286742119E-3</v>
      </c>
      <c r="D15" s="5">
        <v>5125.3900000000003</v>
      </c>
      <c r="E15" s="6">
        <f>D15/D3</f>
        <v>7.6533251660275622E-3</v>
      </c>
      <c r="F15" s="5">
        <v>6118.49</v>
      </c>
      <c r="G15" s="6">
        <f>F15/F3</f>
        <v>8.9453640511072425E-3</v>
      </c>
      <c r="H15" s="5">
        <v>3574</v>
      </c>
      <c r="I15" s="6">
        <f>H15/H3</f>
        <v>5.8494271685761044E-3</v>
      </c>
      <c r="J15" s="5">
        <v>3575</v>
      </c>
      <c r="K15" s="6">
        <f>J15/J3</f>
        <v>5.4041960748152373E-3</v>
      </c>
      <c r="L15" s="5">
        <v>3577</v>
      </c>
      <c r="M15" s="6">
        <f>L15/L3</f>
        <v>5.2345677567016222E-3</v>
      </c>
    </row>
    <row r="16" spans="1:13" x14ac:dyDescent="0.2">
      <c r="A16" s="3" t="s">
        <v>10</v>
      </c>
      <c r="B16" s="5">
        <v>1757.17</v>
      </c>
      <c r="C16" s="6">
        <f>B16/B3</f>
        <v>2.5611052363457183E-3</v>
      </c>
      <c r="D16" s="5">
        <v>2427.31</v>
      </c>
      <c r="E16" s="6">
        <f>D16/D3</f>
        <v>3.6245032492650043E-3</v>
      </c>
      <c r="F16" s="5">
        <v>1887.92</v>
      </c>
      <c r="G16" s="6">
        <f>F16/F3</f>
        <v>2.7601796684094257E-3</v>
      </c>
      <c r="H16" s="5">
        <v>46</v>
      </c>
      <c r="I16" s="6">
        <f>H16/H3</f>
        <v>7.5286415711947624E-5</v>
      </c>
      <c r="J16" s="5">
        <f>46+19078</f>
        <v>19124</v>
      </c>
      <c r="K16" s="6">
        <f>J16/J3</f>
        <v>2.8909047757976668E-2</v>
      </c>
      <c r="L16" s="5">
        <f>46+5922</f>
        <v>5968</v>
      </c>
      <c r="M16" s="6">
        <f>L16/L3</f>
        <v>8.7335477696380438E-3</v>
      </c>
    </row>
    <row r="17" spans="8:12" x14ac:dyDescent="0.2">
      <c r="H17" s="1"/>
      <c r="J17" s="1"/>
      <c r="L17" s="1"/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F15"/>
    </sheetView>
  </sheetViews>
  <sheetFormatPr defaultRowHeight="12.75" x14ac:dyDescent="0.2"/>
  <cols>
    <col min="1" max="1" width="79.42578125" customWidth="1"/>
    <col min="2" max="2" width="11.85546875" customWidth="1"/>
    <col min="3" max="3" width="12.140625" customWidth="1"/>
    <col min="4" max="4" width="11.5703125" customWidth="1"/>
    <col min="5" max="5" width="12.28515625" customWidth="1"/>
    <col min="6" max="6" width="12.42578125" customWidth="1"/>
  </cols>
  <sheetData>
    <row r="1" spans="1:6" x14ac:dyDescent="0.2">
      <c r="A1" s="3"/>
      <c r="B1" s="12">
        <v>2014</v>
      </c>
      <c r="C1" s="12">
        <v>2015</v>
      </c>
      <c r="D1" s="12">
        <v>2016</v>
      </c>
      <c r="E1" s="12">
        <v>2017</v>
      </c>
      <c r="F1" s="12">
        <v>2018</v>
      </c>
    </row>
    <row r="2" spans="1:6" ht="38.25" x14ac:dyDescent="0.2">
      <c r="A2" s="4" t="s">
        <v>0</v>
      </c>
      <c r="B2" s="7" t="s">
        <v>17</v>
      </c>
      <c r="C2" s="7" t="s">
        <v>17</v>
      </c>
      <c r="D2" s="7" t="s">
        <v>17</v>
      </c>
      <c r="E2" s="7" t="s">
        <v>17</v>
      </c>
      <c r="F2" s="7" t="s">
        <v>17</v>
      </c>
    </row>
    <row r="3" spans="1:6" x14ac:dyDescent="0.2">
      <c r="A3" s="3" t="s">
        <v>11</v>
      </c>
      <c r="B3" s="5" t="s">
        <v>18</v>
      </c>
      <c r="C3" s="5" t="s">
        <v>19</v>
      </c>
      <c r="D3" s="5">
        <v>375580</v>
      </c>
      <c r="E3" s="5">
        <v>404118</v>
      </c>
      <c r="F3" s="5">
        <v>435391</v>
      </c>
    </row>
    <row r="4" spans="1:6" x14ac:dyDescent="0.2">
      <c r="A4" s="3" t="s">
        <v>12</v>
      </c>
      <c r="B4" s="5" t="s">
        <v>20</v>
      </c>
      <c r="C4" s="5" t="s">
        <v>21</v>
      </c>
      <c r="D4" s="5">
        <v>17664</v>
      </c>
      <c r="E4" s="5">
        <v>14406</v>
      </c>
      <c r="F4" s="5">
        <v>14842</v>
      </c>
    </row>
    <row r="5" spans="1:6" x14ac:dyDescent="0.2">
      <c r="A5" s="3" t="s">
        <v>2</v>
      </c>
      <c r="B5" s="5" t="s">
        <v>22</v>
      </c>
      <c r="C5" s="5" t="s">
        <v>23</v>
      </c>
      <c r="D5" s="5">
        <v>96258</v>
      </c>
      <c r="E5" s="5">
        <f>58742+2550+2072+37200</f>
        <v>100564</v>
      </c>
      <c r="F5" s="5">
        <f>37200+2170+2600+61204</f>
        <v>103174</v>
      </c>
    </row>
    <row r="6" spans="1:6" x14ac:dyDescent="0.2">
      <c r="A6" s="3" t="s">
        <v>3</v>
      </c>
      <c r="B6" s="5" t="s">
        <v>24</v>
      </c>
      <c r="C6" s="5" t="s">
        <v>25</v>
      </c>
      <c r="D6" s="5">
        <v>34941</v>
      </c>
      <c r="E6" s="5">
        <f>8436+27465</f>
        <v>35901</v>
      </c>
      <c r="F6" s="5">
        <f>8689+28132</f>
        <v>36821</v>
      </c>
    </row>
    <row r="7" spans="1:6" x14ac:dyDescent="0.2">
      <c r="A7" s="3" t="s">
        <v>26</v>
      </c>
      <c r="B7" s="5" t="s">
        <v>27</v>
      </c>
      <c r="C7" s="5" t="s">
        <v>28</v>
      </c>
      <c r="D7" s="5">
        <v>1900</v>
      </c>
      <c r="E7" s="5">
        <v>1900</v>
      </c>
      <c r="F7" s="5">
        <v>1900</v>
      </c>
    </row>
    <row r="8" spans="1:6" x14ac:dyDescent="0.2">
      <c r="A8" s="3" t="s">
        <v>5</v>
      </c>
      <c r="B8" s="5" t="s">
        <v>29</v>
      </c>
      <c r="C8" s="5" t="s">
        <v>30</v>
      </c>
      <c r="D8" s="5">
        <v>7089</v>
      </c>
      <c r="E8" s="5">
        <v>7089</v>
      </c>
      <c r="F8" s="5">
        <v>7089</v>
      </c>
    </row>
    <row r="9" spans="1:6" x14ac:dyDescent="0.2">
      <c r="A9" s="3" t="s">
        <v>31</v>
      </c>
      <c r="B9" s="5" t="s">
        <v>32</v>
      </c>
      <c r="C9" s="5" t="s">
        <v>33</v>
      </c>
      <c r="D9" s="5">
        <v>0</v>
      </c>
      <c r="E9" s="5">
        <v>0</v>
      </c>
      <c r="F9" s="5">
        <v>0</v>
      </c>
    </row>
    <row r="10" spans="1:6" x14ac:dyDescent="0.2">
      <c r="A10" s="3" t="s">
        <v>14</v>
      </c>
      <c r="B10" s="5" t="s">
        <v>34</v>
      </c>
      <c r="C10" s="5" t="s">
        <v>35</v>
      </c>
      <c r="D10" s="5">
        <v>61274</v>
      </c>
      <c r="E10" s="5">
        <f>60860+718</f>
        <v>61578</v>
      </c>
      <c r="F10" s="5">
        <f>60995+718</f>
        <v>61713</v>
      </c>
    </row>
    <row r="11" spans="1:6" x14ac:dyDescent="0.2">
      <c r="A11" s="3" t="s">
        <v>6</v>
      </c>
      <c r="B11" s="5" t="s">
        <v>36</v>
      </c>
      <c r="C11" s="5" t="s">
        <v>37</v>
      </c>
      <c r="D11" s="5">
        <v>579</v>
      </c>
      <c r="E11" s="5">
        <v>2316</v>
      </c>
      <c r="F11" s="5">
        <v>2415</v>
      </c>
    </row>
    <row r="12" spans="1:6" x14ac:dyDescent="0.2">
      <c r="A12" s="3" t="s">
        <v>7</v>
      </c>
      <c r="B12" s="5" t="s">
        <v>38</v>
      </c>
      <c r="C12" s="5" t="s">
        <v>39</v>
      </c>
      <c r="D12" s="5">
        <v>752</v>
      </c>
      <c r="E12" s="5">
        <v>752</v>
      </c>
      <c r="F12" s="5">
        <v>752</v>
      </c>
    </row>
    <row r="13" spans="1:6" x14ac:dyDescent="0.2">
      <c r="A13" s="3" t="s">
        <v>8</v>
      </c>
      <c r="B13" s="5" t="s">
        <v>40</v>
      </c>
      <c r="C13" s="5" t="s">
        <v>41</v>
      </c>
      <c r="D13" s="5">
        <v>11343</v>
      </c>
      <c r="E13" s="5">
        <f>4200+6000</f>
        <v>10200</v>
      </c>
      <c r="F13" s="5">
        <f>4200+5500</f>
        <v>9700</v>
      </c>
    </row>
    <row r="14" spans="1:6" x14ac:dyDescent="0.2">
      <c r="A14" s="3" t="s">
        <v>42</v>
      </c>
      <c r="B14" s="5" t="s">
        <v>43</v>
      </c>
      <c r="C14" s="5" t="s">
        <v>44</v>
      </c>
      <c r="D14" s="5">
        <v>3574</v>
      </c>
      <c r="E14" s="5">
        <v>3575</v>
      </c>
      <c r="F14" s="5">
        <v>3577</v>
      </c>
    </row>
    <row r="15" spans="1:6" x14ac:dyDescent="0.2">
      <c r="A15" s="3" t="s">
        <v>10</v>
      </c>
      <c r="B15" s="5" t="s">
        <v>45</v>
      </c>
      <c r="C15" s="5" t="s">
        <v>46</v>
      </c>
      <c r="D15" s="5">
        <v>46</v>
      </c>
      <c r="E15" s="5">
        <f>46+19078</f>
        <v>19124</v>
      </c>
      <c r="F15" s="5">
        <f>46+5922</f>
        <v>5968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2016-03-29T03:25:32Z</cp:lastPrinted>
  <dcterms:created xsi:type="dcterms:W3CDTF">2016-03-22T10:14:22Z</dcterms:created>
  <dcterms:modified xsi:type="dcterms:W3CDTF">2016-03-29T05:25:52Z</dcterms:modified>
</cp:coreProperties>
</file>