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район3" sheetId="3" r:id="rId1"/>
  </sheets>
  <calcPr calcId="145621" iterateDelta="1E-4"/>
</workbook>
</file>

<file path=xl/calcChain.xml><?xml version="1.0" encoding="utf-8"?>
<calcChain xmlns="http://schemas.openxmlformats.org/spreadsheetml/2006/main">
  <c r="C20" i="3" l="1"/>
  <c r="C5" i="3"/>
  <c r="D66" i="3" l="1"/>
  <c r="D48" i="3" l="1"/>
  <c r="D49" i="3"/>
  <c r="D45" i="3"/>
  <c r="C44" i="3"/>
  <c r="B44" i="3"/>
  <c r="D44" i="3" s="1"/>
  <c r="B20" i="3"/>
  <c r="D18" i="3" l="1"/>
  <c r="D19" i="3" l="1"/>
  <c r="D17" i="3"/>
  <c r="D16" i="3"/>
  <c r="D15" i="3"/>
  <c r="D14" i="3"/>
  <c r="D13" i="3"/>
  <c r="D11" i="3"/>
  <c r="D10" i="3"/>
  <c r="D8" i="3"/>
  <c r="D7" i="3"/>
  <c r="D6" i="3"/>
  <c r="D30" i="3"/>
  <c r="D28" i="3"/>
  <c r="D27" i="3"/>
  <c r="D25" i="3"/>
  <c r="D24" i="3"/>
  <c r="D32" i="3"/>
  <c r="D38" i="3"/>
  <c r="D37" i="3"/>
  <c r="D36" i="3"/>
  <c r="D35" i="3"/>
  <c r="D43" i="3"/>
  <c r="D42" i="3"/>
  <c r="D41" i="3"/>
  <c r="D40" i="3"/>
  <c r="D52" i="3"/>
  <c r="D51" i="3"/>
  <c r="D47" i="3"/>
  <c r="D54" i="3"/>
  <c r="D58" i="3"/>
  <c r="D57" i="3"/>
  <c r="D56" i="3"/>
  <c r="D63" i="3"/>
  <c r="D62" i="3"/>
  <c r="D60" i="3"/>
  <c r="B5" i="3"/>
  <c r="C46" i="3"/>
  <c r="B46" i="3"/>
  <c r="C33" i="3"/>
  <c r="B33" i="3"/>
  <c r="D33" i="3" l="1"/>
  <c r="D46" i="3"/>
  <c r="D5" i="3"/>
  <c r="C64" i="3"/>
  <c r="B64" i="3"/>
  <c r="D65" i="3"/>
  <c r="B39" i="3"/>
  <c r="C29" i="3"/>
  <c r="B29" i="3"/>
  <c r="C61" i="3"/>
  <c r="B61" i="3"/>
  <c r="D61" i="3" s="1"/>
  <c r="C59" i="3"/>
  <c r="B59" i="3"/>
  <c r="C55" i="3"/>
  <c r="B55" i="3"/>
  <c r="C53" i="3"/>
  <c r="B53" i="3"/>
  <c r="C39" i="3"/>
  <c r="C31" i="3"/>
  <c r="B31" i="3"/>
  <c r="C23" i="3"/>
  <c r="B23" i="3"/>
  <c r="D31" i="3" l="1"/>
  <c r="B67" i="3"/>
  <c r="B68" i="3" s="1"/>
  <c r="C67" i="3"/>
  <c r="C68" i="3" s="1"/>
  <c r="D29" i="3"/>
  <c r="D59" i="3"/>
  <c r="D39" i="3"/>
  <c r="D64" i="3"/>
  <c r="D55" i="3"/>
  <c r="D53" i="3"/>
  <c r="D23" i="3"/>
  <c r="D20" i="3"/>
  <c r="D67" i="3" l="1"/>
</calcChain>
</file>

<file path=xl/sharedStrings.xml><?xml version="1.0" encoding="utf-8"?>
<sst xmlns="http://schemas.openxmlformats.org/spreadsheetml/2006/main" count="70" uniqueCount="70">
  <si>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</si>
  <si>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</si>
  <si>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</si>
  <si>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</si>
  <si>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</si>
  <si>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</si>
  <si>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</si>
  <si>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</si>
  <si>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</si>
  <si>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</si>
  <si>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</si>
  <si>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</si>
  <si>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</si>
  <si>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</si>
  <si>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</si>
  <si>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</si>
  <si>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</si>
  <si>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</si>
  <si>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</si>
  <si>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</si>
  <si>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</si>
  <si>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</si>
  <si>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</si>
  <si>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</si>
  <si>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</si>
  <si>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</si>
  <si>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</si>
  <si>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</si>
  <si>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</si>
  <si>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</si>
  <si>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</si>
  <si>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</si>
  <si>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</si>
  <si>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</si>
  <si>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</si>
  <si>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</si>
  <si>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</si>
  <si>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</si>
  <si>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</si>
  <si>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</si>
  <si>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</si>
  <si>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</si>
  <si>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</si>
  <si>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</si>
  <si>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</si>
  <si>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</si>
  <si>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</si>
  <si>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</si>
  <si>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</si>
  <si>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</si>
  <si>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</si>
  <si>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</si>
  <si>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</si>
  <si>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</si>
  <si>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</si>
  <si>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</si>
  <si>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</si>
  <si>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</si>
  <si>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</si>
  <si>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</si>
  <si>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</si>
  <si>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</si>
  <si>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</si>
  <si>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</si>
  <si>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</si>
  <si>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План на  2019 год</t>
  </si>
  <si>
    <t>Отчет за текущий период 2019 года</t>
  </si>
  <si>
    <t>Охрана окружающей среды</t>
  </si>
  <si>
    <t>Другие вопросы в области охраны окружающей среды</t>
  </si>
  <si>
    <t>Отчет об исполнении  бюджета муниципального  района Мелеузовский район Республики Башкортостан за январь-июль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</si>
</sst>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zoomScaleNormal="100" workbookViewId="0">
      <selection activeCell="C67" sqref="C67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69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65</v>
      </c>
      <c r="C3" s="10" t="s">
        <v>66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562056</v>
      </c>
      <c r="C5" s="13">
        <f>SUM(C6:C18)</f>
        <v>369744.99600000004</v>
      </c>
      <c r="D5" s="17">
        <f>C5/B5*100</f>
        <v>65.78436952901491</v>
      </c>
    </row>
    <row r="6" spans="1:4" ht="15.75" x14ac:dyDescent="0.25">
      <c r="A6" s="7" t="s">
        <v>4</v>
      </c>
      <c r="B6" s="14">
        <v>328840</v>
      </c>
      <c r="C6" s="14">
        <v>181775.30600000001</v>
      </c>
      <c r="D6" s="16">
        <f t="shared" ref="D6:D19" si="0">C6/B6*100</f>
        <v>55.277735676924955</v>
      </c>
    </row>
    <row r="7" spans="1:4" ht="31.5" x14ac:dyDescent="0.25">
      <c r="A7" s="7" t="s">
        <v>62</v>
      </c>
      <c r="B7" s="14">
        <v>20814</v>
      </c>
      <c r="C7" s="14">
        <v>12822.694</v>
      </c>
      <c r="D7" s="16">
        <f t="shared" si="0"/>
        <v>61.606101662342653</v>
      </c>
    </row>
    <row r="8" spans="1:4" ht="15.75" x14ac:dyDescent="0.25">
      <c r="A8" s="7" t="s">
        <v>5</v>
      </c>
      <c r="B8" s="14">
        <v>119336</v>
      </c>
      <c r="C8" s="14">
        <v>101289.291</v>
      </c>
      <c r="D8" s="16">
        <f t="shared" si="0"/>
        <v>84.877397432459617</v>
      </c>
    </row>
    <row r="9" spans="1:4" ht="15.75" x14ac:dyDescent="0.25">
      <c r="A9" s="7" t="s">
        <v>6</v>
      </c>
      <c r="B9" s="14">
        <v>9800</v>
      </c>
      <c r="C9" s="14">
        <v>9076.1129999999994</v>
      </c>
      <c r="D9" s="16"/>
    </row>
    <row r="10" spans="1:4" ht="15.75" x14ac:dyDescent="0.25">
      <c r="A10" s="7" t="s">
        <v>29</v>
      </c>
      <c r="B10" s="14">
        <v>1460</v>
      </c>
      <c r="C10" s="14">
        <v>552.96600000000001</v>
      </c>
      <c r="D10" s="16">
        <f t="shared" si="0"/>
        <v>37.874383561643839</v>
      </c>
    </row>
    <row r="11" spans="1:4" ht="15.75" x14ac:dyDescent="0.25">
      <c r="A11" s="7" t="s">
        <v>7</v>
      </c>
      <c r="B11" s="14">
        <v>9920</v>
      </c>
      <c r="C11" s="14">
        <v>5948.4219999999996</v>
      </c>
      <c r="D11" s="16">
        <f t="shared" si="0"/>
        <v>59.963931451612893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53415</v>
      </c>
      <c r="C13" s="14">
        <v>38179.646999999997</v>
      </c>
      <c r="D13" s="16">
        <f t="shared" si="0"/>
        <v>71.477388374052225</v>
      </c>
    </row>
    <row r="14" spans="1:4" ht="15.75" x14ac:dyDescent="0.25">
      <c r="A14" s="7" t="s">
        <v>10</v>
      </c>
      <c r="B14" s="14">
        <v>2764</v>
      </c>
      <c r="C14" s="14">
        <v>1311.211</v>
      </c>
      <c r="D14" s="16">
        <f t="shared" si="0"/>
        <v>47.438892908827782</v>
      </c>
    </row>
    <row r="15" spans="1:4" ht="15.75" x14ac:dyDescent="0.25">
      <c r="A15" s="7" t="s">
        <v>30</v>
      </c>
      <c r="B15" s="14">
        <v>500</v>
      </c>
      <c r="C15" s="14">
        <v>416.03699999999998</v>
      </c>
      <c r="D15" s="16">
        <f t="shared" si="0"/>
        <v>83.207399999999993</v>
      </c>
    </row>
    <row r="16" spans="1:4" ht="15.75" x14ac:dyDescent="0.25">
      <c r="A16" s="7" t="s">
        <v>11</v>
      </c>
      <c r="B16" s="14">
        <v>9140</v>
      </c>
      <c r="C16" s="14">
        <v>13588.886</v>
      </c>
      <c r="D16" s="16">
        <f t="shared" si="0"/>
        <v>148.67490153172866</v>
      </c>
    </row>
    <row r="17" spans="1:4" ht="15.75" x14ac:dyDescent="0.25">
      <c r="A17" s="7" t="s">
        <v>12</v>
      </c>
      <c r="B17" s="14">
        <v>4366</v>
      </c>
      <c r="C17" s="14">
        <v>3443.335</v>
      </c>
      <c r="D17" s="16">
        <f t="shared" si="0"/>
        <v>78.867040769583141</v>
      </c>
    </row>
    <row r="18" spans="1:4" ht="15.75" x14ac:dyDescent="0.25">
      <c r="A18" s="7" t="s">
        <v>13</v>
      </c>
      <c r="B18" s="14">
        <v>1701</v>
      </c>
      <c r="C18" s="14">
        <v>1341.088</v>
      </c>
      <c r="D18" s="16">
        <f t="shared" si="0"/>
        <v>78.841152263374482</v>
      </c>
    </row>
    <row r="19" spans="1:4" s="6" customFormat="1" ht="15.75" x14ac:dyDescent="0.25">
      <c r="A19" s="5" t="s">
        <v>14</v>
      </c>
      <c r="B19" s="14">
        <v>1249895.8740000001</v>
      </c>
      <c r="C19" s="14">
        <v>747407.32900000003</v>
      </c>
      <c r="D19" s="16">
        <f t="shared" si="0"/>
        <v>59.797567505211234</v>
      </c>
    </row>
    <row r="20" spans="1:4" s="6" customFormat="1" ht="15.75" x14ac:dyDescent="0.25">
      <c r="A20" s="5" t="s">
        <v>15</v>
      </c>
      <c r="B20" s="15">
        <f>B19+B5</f>
        <v>1811951.8740000001</v>
      </c>
      <c r="C20" s="15">
        <f>C19+C5</f>
        <v>1117152.3250000002</v>
      </c>
      <c r="D20" s="17">
        <f>C20/B20*100</f>
        <v>61.654635591055452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B24+B25+B26+B27+B28</f>
        <v>123627</v>
      </c>
      <c r="C23" s="11">
        <f>C24+C25+C26+C27+C28</f>
        <v>65637.277000000002</v>
      </c>
      <c r="D23" s="17">
        <f>C23/B23*100</f>
        <v>53.092995057713935</v>
      </c>
    </row>
    <row r="24" spans="1:4" ht="47.25" x14ac:dyDescent="0.25">
      <c r="A24" s="7" t="s">
        <v>31</v>
      </c>
      <c r="B24" s="12">
        <v>4013</v>
      </c>
      <c r="C24" s="12">
        <v>2420.4670000000001</v>
      </c>
      <c r="D24" s="16">
        <f t="shared" ref="D24:D66" si="1">C24/B24*100</f>
        <v>60.315649140294049</v>
      </c>
    </row>
    <row r="25" spans="1:4" ht="47.25" x14ac:dyDescent="0.25">
      <c r="A25" s="7" t="s">
        <v>32</v>
      </c>
      <c r="B25" s="12">
        <v>88420</v>
      </c>
      <c r="C25" s="12">
        <v>45153.93</v>
      </c>
      <c r="D25" s="16">
        <f t="shared" si="1"/>
        <v>51.067552589911777</v>
      </c>
    </row>
    <row r="26" spans="1:4" ht="15.75" x14ac:dyDescent="0.25">
      <c r="A26" s="7" t="s">
        <v>33</v>
      </c>
      <c r="B26" s="12">
        <v>275</v>
      </c>
      <c r="C26" s="12">
        <v>275</v>
      </c>
      <c r="D26" s="16"/>
    </row>
    <row r="27" spans="1:4" ht="15.75" x14ac:dyDescent="0.25">
      <c r="A27" s="7" t="s">
        <v>34</v>
      </c>
      <c r="B27" s="12">
        <v>800</v>
      </c>
      <c r="C27" s="12"/>
      <c r="D27" s="16">
        <f t="shared" si="1"/>
        <v>0</v>
      </c>
    </row>
    <row r="28" spans="1:4" ht="15.75" x14ac:dyDescent="0.25">
      <c r="A28" s="7" t="s">
        <v>35</v>
      </c>
      <c r="B28" s="12">
        <v>30119</v>
      </c>
      <c r="C28" s="12">
        <v>17787.88</v>
      </c>
      <c r="D28" s="16">
        <f t="shared" si="1"/>
        <v>59.058667286430499</v>
      </c>
    </row>
    <row r="29" spans="1:4" s="6" customFormat="1" ht="15.75" x14ac:dyDescent="0.25">
      <c r="A29" s="5" t="s">
        <v>18</v>
      </c>
      <c r="B29" s="11">
        <f>B30</f>
        <v>1853.5</v>
      </c>
      <c r="C29" s="11">
        <f>C30</f>
        <v>1390.125</v>
      </c>
      <c r="D29" s="16">
        <f t="shared" si="1"/>
        <v>75</v>
      </c>
    </row>
    <row r="30" spans="1:4" ht="15.75" x14ac:dyDescent="0.25">
      <c r="A30" s="7" t="s">
        <v>36</v>
      </c>
      <c r="B30" s="12">
        <v>1853.5</v>
      </c>
      <c r="C30" s="12">
        <v>1390.125</v>
      </c>
      <c r="D30" s="16">
        <f t="shared" si="1"/>
        <v>75</v>
      </c>
    </row>
    <row r="31" spans="1:4" s="6" customFormat="1" ht="15.75" x14ac:dyDescent="0.25">
      <c r="A31" s="5" t="s">
        <v>19</v>
      </c>
      <c r="B31" s="11">
        <f>B32</f>
        <v>3145</v>
      </c>
      <c r="C31" s="11">
        <f>C32</f>
        <v>1469.405</v>
      </c>
      <c r="D31" s="17">
        <f>C31/B31*100</f>
        <v>46.721939586645469</v>
      </c>
    </row>
    <row r="32" spans="1:4" ht="31.5" x14ac:dyDescent="0.25">
      <c r="A32" s="7" t="s">
        <v>37</v>
      </c>
      <c r="B32" s="12">
        <v>3145</v>
      </c>
      <c r="C32" s="12">
        <v>1469.405</v>
      </c>
      <c r="D32" s="16">
        <f t="shared" si="1"/>
        <v>46.721939586645469</v>
      </c>
    </row>
    <row r="33" spans="1:4" s="6" customFormat="1" ht="15.75" x14ac:dyDescent="0.25">
      <c r="A33" s="5" t="s">
        <v>20</v>
      </c>
      <c r="B33" s="11">
        <f>SUM(B34:B38)</f>
        <v>158199.565</v>
      </c>
      <c r="C33" s="11">
        <f>SUM(C34:C38)</f>
        <v>41117.796000000002</v>
      </c>
      <c r="D33" s="17">
        <f>C33/B33*100</f>
        <v>25.991092959073558</v>
      </c>
    </row>
    <row r="34" spans="1:4" ht="15.75" x14ac:dyDescent="0.25">
      <c r="A34" s="7" t="s">
        <v>63</v>
      </c>
      <c r="B34" s="12"/>
      <c r="C34" s="12"/>
      <c r="D34" s="16"/>
    </row>
    <row r="35" spans="1:4" ht="15.75" x14ac:dyDescent="0.25">
      <c r="A35" s="7" t="s">
        <v>38</v>
      </c>
      <c r="B35" s="12">
        <v>11241.6</v>
      </c>
      <c r="C35" s="12">
        <v>2936.357</v>
      </c>
      <c r="D35" s="16">
        <f t="shared" si="1"/>
        <v>26.120454383717618</v>
      </c>
    </row>
    <row r="36" spans="1:4" ht="15.75" x14ac:dyDescent="0.25">
      <c r="A36" s="7" t="s">
        <v>39</v>
      </c>
      <c r="B36" s="12">
        <v>270</v>
      </c>
      <c r="C36" s="12">
        <v>135.499</v>
      </c>
      <c r="D36" s="16">
        <f t="shared" si="1"/>
        <v>50.184814814814814</v>
      </c>
    </row>
    <row r="37" spans="1:4" ht="15.75" x14ac:dyDescent="0.25">
      <c r="A37" s="7" t="s">
        <v>40</v>
      </c>
      <c r="B37" s="12">
        <v>120556.965</v>
      </c>
      <c r="C37" s="12">
        <v>27502.330999999998</v>
      </c>
      <c r="D37" s="16">
        <f t="shared" si="1"/>
        <v>22.812726747061028</v>
      </c>
    </row>
    <row r="38" spans="1:4" ht="15.75" x14ac:dyDescent="0.25">
      <c r="A38" s="7" t="s">
        <v>41</v>
      </c>
      <c r="B38" s="12">
        <v>26131</v>
      </c>
      <c r="C38" s="12">
        <v>10543.609</v>
      </c>
      <c r="D38" s="16">
        <f t="shared" si="1"/>
        <v>40.349045195361832</v>
      </c>
    </row>
    <row r="39" spans="1:4" s="6" customFormat="1" ht="15.75" x14ac:dyDescent="0.25">
      <c r="A39" s="5" t="s">
        <v>21</v>
      </c>
      <c r="B39" s="11">
        <f>B40+B41+B42+B43</f>
        <v>210214.95899999997</v>
      </c>
      <c r="C39" s="11">
        <f>C40+C41+C42+C43</f>
        <v>59322.919799999996</v>
      </c>
      <c r="D39" s="17">
        <f>C39/B39*100</f>
        <v>28.220122907618578</v>
      </c>
    </row>
    <row r="40" spans="1:4" ht="15.75" x14ac:dyDescent="0.25">
      <c r="A40" s="7" t="s">
        <v>42</v>
      </c>
      <c r="B40" s="12">
        <v>4340.2650000000003</v>
      </c>
      <c r="C40" s="12">
        <v>3759.9119999999998</v>
      </c>
      <c r="D40" s="16">
        <f t="shared" si="1"/>
        <v>86.628627514679394</v>
      </c>
    </row>
    <row r="41" spans="1:4" ht="15.75" x14ac:dyDescent="0.25">
      <c r="A41" s="7" t="s">
        <v>43</v>
      </c>
      <c r="B41" s="12">
        <v>107769.67</v>
      </c>
      <c r="C41" s="12">
        <v>5532.8509999999997</v>
      </c>
      <c r="D41" s="16">
        <f t="shared" si="1"/>
        <v>5.1339593041344562</v>
      </c>
    </row>
    <row r="42" spans="1:4" ht="15.75" x14ac:dyDescent="0.25">
      <c r="A42" s="7" t="s">
        <v>44</v>
      </c>
      <c r="B42" s="12">
        <v>91737.99</v>
      </c>
      <c r="C42" s="12">
        <v>45372.557999999997</v>
      </c>
      <c r="D42" s="16">
        <f t="shared" si="1"/>
        <v>49.458853415035577</v>
      </c>
    </row>
    <row r="43" spans="1:4" ht="15.75" x14ac:dyDescent="0.25">
      <c r="A43" s="7" t="s">
        <v>45</v>
      </c>
      <c r="B43" s="12">
        <v>6367.0339999999997</v>
      </c>
      <c r="C43" s="12">
        <v>4657.5987999999998</v>
      </c>
      <c r="D43" s="16">
        <f t="shared" si="1"/>
        <v>73.15178150454355</v>
      </c>
    </row>
    <row r="44" spans="1:4" s="6" customFormat="1" ht="15.75" x14ac:dyDescent="0.25">
      <c r="A44" s="5" t="s">
        <v>67</v>
      </c>
      <c r="B44" s="11">
        <f>B45</f>
        <v>9740</v>
      </c>
      <c r="C44" s="11">
        <f>C45</f>
        <v>3915</v>
      </c>
      <c r="D44" s="17">
        <f>C44/B44*100</f>
        <v>40.195071868583163</v>
      </c>
    </row>
    <row r="45" spans="1:4" ht="15.75" x14ac:dyDescent="0.25">
      <c r="A45" s="7" t="s">
        <v>68</v>
      </c>
      <c r="B45" s="12">
        <v>9740</v>
      </c>
      <c r="C45" s="12">
        <v>3915</v>
      </c>
      <c r="D45" s="16">
        <f t="shared" si="1"/>
        <v>40.195071868583163</v>
      </c>
    </row>
    <row r="46" spans="1:4" s="6" customFormat="1" ht="15.75" x14ac:dyDescent="0.25">
      <c r="A46" s="5" t="s">
        <v>22</v>
      </c>
      <c r="B46" s="11">
        <f>SUM(B47:B52)</f>
        <v>1132610.4039999999</v>
      </c>
      <c r="C46" s="11">
        <f>SUM(C47:C52)</f>
        <v>671772.446</v>
      </c>
      <c r="D46" s="17">
        <f>C46/B46*100</f>
        <v>59.311873140801566</v>
      </c>
    </row>
    <row r="47" spans="1:4" ht="15.75" x14ac:dyDescent="0.25">
      <c r="A47" s="7" t="s">
        <v>46</v>
      </c>
      <c r="B47" s="12">
        <v>387136.93300000002</v>
      </c>
      <c r="C47" s="12">
        <v>217443.74</v>
      </c>
      <c r="D47" s="16">
        <f t="shared" si="1"/>
        <v>56.167139186381888</v>
      </c>
    </row>
    <row r="48" spans="1:4" ht="15.75" x14ac:dyDescent="0.25">
      <c r="A48" s="7" t="s">
        <v>47</v>
      </c>
      <c r="B48" s="12">
        <v>571484.27099999995</v>
      </c>
      <c r="C48" s="12">
        <v>344336.71100000001</v>
      </c>
      <c r="D48" s="16">
        <f t="shared" si="1"/>
        <v>60.253051304013937</v>
      </c>
    </row>
    <row r="49" spans="1:4" ht="15.75" x14ac:dyDescent="0.25">
      <c r="A49" s="7" t="s">
        <v>64</v>
      </c>
      <c r="B49" s="12">
        <v>103615.4</v>
      </c>
      <c r="C49" s="12">
        <v>65336.6</v>
      </c>
      <c r="D49" s="16">
        <f t="shared" si="1"/>
        <v>63.056842901730825</v>
      </c>
    </row>
    <row r="50" spans="1:4" ht="15.75" customHeight="1" x14ac:dyDescent="0.25">
      <c r="A50" s="7" t="s">
        <v>48</v>
      </c>
      <c r="B50" s="12"/>
      <c r="C50" s="12"/>
      <c r="D50" s="16"/>
    </row>
    <row r="51" spans="1:4" ht="15.75" x14ac:dyDescent="0.25">
      <c r="A51" s="7" t="s">
        <v>50</v>
      </c>
      <c r="B51" s="12">
        <v>34018.800000000003</v>
      </c>
      <c r="C51" s="12">
        <v>27390.780999999999</v>
      </c>
      <c r="D51" s="16">
        <f t="shared" si="1"/>
        <v>80.516599644902215</v>
      </c>
    </row>
    <row r="52" spans="1:4" ht="15.75" x14ac:dyDescent="0.25">
      <c r="A52" s="8" t="s">
        <v>49</v>
      </c>
      <c r="B52" s="12">
        <v>36355</v>
      </c>
      <c r="C52" s="12">
        <v>17264.614000000001</v>
      </c>
      <c r="D52" s="16">
        <f t="shared" si="1"/>
        <v>47.488967129693307</v>
      </c>
    </row>
    <row r="53" spans="1:4" s="6" customFormat="1" ht="15.75" x14ac:dyDescent="0.25">
      <c r="A53" s="5" t="s">
        <v>23</v>
      </c>
      <c r="B53" s="11">
        <f>B54</f>
        <v>96198</v>
      </c>
      <c r="C53" s="11">
        <f>C54</f>
        <v>62812.874000000003</v>
      </c>
      <c r="D53" s="17">
        <f>C53/B53*100</f>
        <v>65.295405309881701</v>
      </c>
    </row>
    <row r="54" spans="1:4" ht="15.75" x14ac:dyDescent="0.25">
      <c r="A54" s="7" t="s">
        <v>51</v>
      </c>
      <c r="B54" s="12">
        <v>96198</v>
      </c>
      <c r="C54" s="12">
        <v>62812.874000000003</v>
      </c>
      <c r="D54" s="16">
        <f t="shared" si="1"/>
        <v>65.295405309881701</v>
      </c>
    </row>
    <row r="55" spans="1:4" s="6" customFormat="1" ht="15.75" x14ac:dyDescent="0.25">
      <c r="A55" s="5" t="s">
        <v>60</v>
      </c>
      <c r="B55" s="11">
        <f>B56+B57+B58</f>
        <v>127481.209</v>
      </c>
      <c r="C55" s="11">
        <f>C56+C57+C58</f>
        <v>64496.629000000001</v>
      </c>
      <c r="D55" s="17">
        <f>C55/B55*100</f>
        <v>50.593047795773572</v>
      </c>
    </row>
    <row r="56" spans="1:4" ht="15.75" x14ac:dyDescent="0.25">
      <c r="A56" s="7" t="s">
        <v>52</v>
      </c>
      <c r="B56" s="12">
        <v>573</v>
      </c>
      <c r="C56" s="12">
        <v>357.108</v>
      </c>
      <c r="D56" s="16">
        <f t="shared" si="1"/>
        <v>62.322513089005241</v>
      </c>
    </row>
    <row r="57" spans="1:4" ht="15.75" x14ac:dyDescent="0.25">
      <c r="A57" s="7" t="s">
        <v>53</v>
      </c>
      <c r="B57" s="12">
        <v>21391.302</v>
      </c>
      <c r="C57" s="12">
        <v>14457.618</v>
      </c>
      <c r="D57" s="16">
        <f t="shared" si="1"/>
        <v>67.586433027779236</v>
      </c>
    </row>
    <row r="58" spans="1:4" ht="15.75" x14ac:dyDescent="0.25">
      <c r="A58" s="7" t="s">
        <v>54</v>
      </c>
      <c r="B58" s="12">
        <v>105516.90700000001</v>
      </c>
      <c r="C58" s="12">
        <v>49681.902999999998</v>
      </c>
      <c r="D58" s="16">
        <f t="shared" si="1"/>
        <v>47.084305645918903</v>
      </c>
    </row>
    <row r="59" spans="1:4" s="6" customFormat="1" ht="15.75" x14ac:dyDescent="0.25">
      <c r="A59" s="5" t="s">
        <v>24</v>
      </c>
      <c r="B59" s="11">
        <f>B60</f>
        <v>58756</v>
      </c>
      <c r="C59" s="11">
        <f>C60</f>
        <v>33953.199999999997</v>
      </c>
      <c r="D59" s="17">
        <f>C59/B59*100</f>
        <v>57.78677922254748</v>
      </c>
    </row>
    <row r="60" spans="1:4" ht="15.75" x14ac:dyDescent="0.25">
      <c r="A60" s="7" t="s">
        <v>55</v>
      </c>
      <c r="B60" s="12">
        <v>58756</v>
      </c>
      <c r="C60" s="12">
        <v>33953.199999999997</v>
      </c>
      <c r="D60" s="16">
        <f t="shared" si="1"/>
        <v>57.78677922254748</v>
      </c>
    </row>
    <row r="61" spans="1:4" s="6" customFormat="1" ht="15.75" x14ac:dyDescent="0.25">
      <c r="A61" s="5" t="s">
        <v>25</v>
      </c>
      <c r="B61" s="11">
        <f>B62+B63</f>
        <v>4395</v>
      </c>
      <c r="C61" s="11">
        <f>C62+C63</f>
        <v>2197.4960000000001</v>
      </c>
      <c r="D61" s="16">
        <f t="shared" si="1"/>
        <v>49.999908987485782</v>
      </c>
    </row>
    <row r="62" spans="1:4" ht="15.75" x14ac:dyDescent="0.25">
      <c r="A62" s="7" t="s">
        <v>56</v>
      </c>
      <c r="B62" s="12">
        <v>3150</v>
      </c>
      <c r="C62" s="12">
        <v>1575</v>
      </c>
      <c r="D62" s="16">
        <f t="shared" si="1"/>
        <v>50</v>
      </c>
    </row>
    <row r="63" spans="1:4" ht="15.75" x14ac:dyDescent="0.25">
      <c r="A63" s="7" t="s">
        <v>57</v>
      </c>
      <c r="B63" s="12">
        <v>1245</v>
      </c>
      <c r="C63" s="12">
        <v>622.49599999999998</v>
      </c>
      <c r="D63" s="16">
        <f t="shared" si="1"/>
        <v>49.999678714859435</v>
      </c>
    </row>
    <row r="64" spans="1:4" s="6" customFormat="1" ht="31.5" x14ac:dyDescent="0.25">
      <c r="A64" s="5" t="s">
        <v>59</v>
      </c>
      <c r="B64" s="11">
        <f>B65+B66</f>
        <v>61514.07</v>
      </c>
      <c r="C64" s="11">
        <f>C65+C66</f>
        <v>37217.133999999998</v>
      </c>
      <c r="D64" s="17">
        <f>C64/B64*100</f>
        <v>60.50182340397896</v>
      </c>
    </row>
    <row r="65" spans="1:4" s="6" customFormat="1" ht="31.5" x14ac:dyDescent="0.25">
      <c r="A65" s="7" t="s">
        <v>58</v>
      </c>
      <c r="B65" s="12">
        <v>55612</v>
      </c>
      <c r="C65" s="12">
        <v>34282.53</v>
      </c>
      <c r="D65" s="16">
        <f t="shared" si="1"/>
        <v>61.645921743508595</v>
      </c>
    </row>
    <row r="66" spans="1:4" s="6" customFormat="1" ht="15.75" x14ac:dyDescent="0.25">
      <c r="A66" s="7" t="s">
        <v>61</v>
      </c>
      <c r="B66" s="12">
        <v>5902.07</v>
      </c>
      <c r="C66" s="12">
        <v>2934.6039999999998</v>
      </c>
      <c r="D66" s="16">
        <f t="shared" si="1"/>
        <v>49.721606148351341</v>
      </c>
    </row>
    <row r="67" spans="1:4" ht="15.75" x14ac:dyDescent="0.25">
      <c r="A67" s="5" t="s">
        <v>26</v>
      </c>
      <c r="B67" s="11">
        <f>B64+B61+B59+B55+B53+B46+B39+B33+B31+B29+B23+B44</f>
        <v>1987734.7069999997</v>
      </c>
      <c r="C67" s="11">
        <f>C64+C61+C59+C55+C53+C46+C39+C33+C31+C29+C23+C44</f>
        <v>1045302.3018</v>
      </c>
      <c r="D67" s="17">
        <f>C67/B67*100</f>
        <v>52.587616351360523</v>
      </c>
    </row>
    <row r="68" spans="1:4" ht="15.75" x14ac:dyDescent="0.25">
      <c r="A68" s="5" t="s">
        <v>27</v>
      </c>
      <c r="B68" s="11">
        <f>B20-B67</f>
        <v>-175782.83299999963</v>
      </c>
      <c r="C68" s="11">
        <f>C20-C67</f>
        <v>71850.023200000171</v>
      </c>
      <c r="D68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2019-08-01T09:30:05Z</dcterms:modified>
</cp:coreProperties>
</file>